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020" tabRatio="992" firstSheet="11" activeTab="15"/>
  </bookViews>
  <sheets>
    <sheet name="Forsíða" sheetId="1" r:id="rId1"/>
    <sheet name="Rekstrarhlutar" sheetId="2" r:id="rId2"/>
    <sheet name="Fyrirvaralaus áritun endursk." sheetId="3" r:id="rId3"/>
    <sheet name="Könnunaráritun endurskoðanda" sheetId="4" r:id="rId4"/>
    <sheet name="Skýrsla stjórnar" sheetId="5" r:id="rId5"/>
    <sheet name="TCP 21.1 - IXA - Rekstr" sheetId="6" r:id="rId6"/>
    <sheet name="TCP 21.1 - IXAb - Sundurl.RR" sheetId="7" r:id="rId7"/>
    <sheet name="TCP 21.1 - IXB - Efnahr" sheetId="8" r:id="rId8"/>
    <sheet name="TCP 21.1 - IXC - Sjóðs." sheetId="9" r:id="rId9"/>
    <sheet name="TCP 21.1 - IXD- Skýr" sheetId="10" r:id="rId10"/>
    <sheet name="TCP 21.1 - IXE Rekstraráætl (2" sheetId="11" r:id="rId11"/>
    <sheet name="TCP 21.1 - IXE Rekstraráætlun" sheetId="12" r:id="rId12"/>
    <sheet name="TCP 21.1 - IXF Áætl. sjóðstr." sheetId="13" r:id="rId13"/>
    <sheet name="TCP 21.1 - XA - Gr.tafla" sheetId="14" r:id="rId14"/>
    <sheet name="TCP 21.1 - XB - Kröfutafla" sheetId="15" r:id="rId15"/>
    <sheet name="TCP 21.1 - XC - Leikmannaskrá" sheetId="16" r:id="rId16"/>
    <sheet name="TCP 21.1 - XD - Starfsmannaskrá" sheetId="17" r:id="rId17"/>
    <sheet name="TCP 21.1 - XE - Opinb. aðilar" sheetId="18" r:id="rId18"/>
  </sheets>
  <externalReferences>
    <externalReference r:id="rId21"/>
    <externalReference r:id="rId22"/>
  </externalReferences>
  <definedNames>
    <definedName name="ar_1">'[1]Dagsetning'!$B$12</definedName>
    <definedName name="ar0">'[1]Dagsetning'!$B$11</definedName>
    <definedName name="AS2DocOpenMode" hidden="1">"AS2DocumentEdit"</definedName>
    <definedName name="ldags">'[1]Dagsetning'!$B$13</definedName>
    <definedName name="_xlnm.Print_Area" localSheetId="0">'Forsíða'!$A$1:$I$51</definedName>
    <definedName name="_xlnm.Print_Area" localSheetId="4">'Skýrsla stjórnar'!$A$1:$I$72</definedName>
    <definedName name="_xlnm.Print_Area" localSheetId="5">'TCP 21.1 - IXA - Rekstr'!$A$1:$I$36</definedName>
    <definedName name="_xlnm.Print_Area" localSheetId="7">'TCP 21.1 - IXB - Efnahr'!$A$1:$I$48</definedName>
    <definedName name="_xlnm.Print_Area" localSheetId="8">'TCP 21.1 - IXC - Sjóðs.'!$A$1:$F$37</definedName>
    <definedName name="_xlnm.Print_Area" localSheetId="9">'TCP 21.1 - IXD- Skýr'!$A$1:$M$464</definedName>
    <definedName name="_xlnm.Print_Area" localSheetId="10">'TCP 21.1 - IXE Rekstraráætl (2'!$A:$H</definedName>
    <definedName name="_xlnm.Print_Area" localSheetId="11">'TCP 21.1 - IXE Rekstraráætlun'!$A:$N</definedName>
    <definedName name="_xlnm.Print_Area" localSheetId="13">'TCP 21.1 - XA - Gr.tafla'!$A:$R</definedName>
    <definedName name="udags">'[1]Dagsetning'!$B$14</definedName>
  </definedNames>
  <calcPr fullCalcOnLoad="1"/>
</workbook>
</file>

<file path=xl/sharedStrings.xml><?xml version="1.0" encoding="utf-8"?>
<sst xmlns="http://schemas.openxmlformats.org/spreadsheetml/2006/main" count="1366" uniqueCount="732">
  <si>
    <t>Nafn</t>
  </si>
  <si>
    <t>Upplýsingar um leikmenn</t>
  </si>
  <si>
    <t>Leikmannaskrá</t>
  </si>
  <si>
    <t>Eignir</t>
  </si>
  <si>
    <t>Viðskiptavild</t>
  </si>
  <si>
    <t>Rekstrarreikningur</t>
  </si>
  <si>
    <t>Frávik</t>
  </si>
  <si>
    <t>Tekjur</t>
  </si>
  <si>
    <t>Heildartekjur</t>
  </si>
  <si>
    <t>Rekstrarreikningur - Tekjur</t>
  </si>
  <si>
    <t>Rekstrarreikningur - Gjöld</t>
  </si>
  <si>
    <t>Efnahagsreikningur</t>
  </si>
  <si>
    <t>Bikarkeppnin</t>
  </si>
  <si>
    <t>Auglýsingar</t>
  </si>
  <si>
    <t>Félagaskipti</t>
  </si>
  <si>
    <t>Annað</t>
  </si>
  <si>
    <t>Miðasala</t>
  </si>
  <si>
    <t>Evrópukeppnir</t>
  </si>
  <si>
    <t>%</t>
  </si>
  <si>
    <t>Kr.</t>
  </si>
  <si>
    <t>Útsendingarréttur (Sjónvarp, útvarp o.fl.)</t>
  </si>
  <si>
    <t>Söluvarningur og veitingar</t>
  </si>
  <si>
    <t>Söluvarningur</t>
  </si>
  <si>
    <t>Sala á rétti til veitingasölu</t>
  </si>
  <si>
    <t>Veitingasala</t>
  </si>
  <si>
    <t>Leigutekjur</t>
  </si>
  <si>
    <t>Aðrar rekstrartekjur</t>
  </si>
  <si>
    <t>Gjafir</t>
  </si>
  <si>
    <t>Styrkir og framlög</t>
  </si>
  <si>
    <t>Aðrar tekjur</t>
  </si>
  <si>
    <t>Vörunotkun</t>
  </si>
  <si>
    <t>Sjúkravörur</t>
  </si>
  <si>
    <t>Búningar, boltar o.fl.</t>
  </si>
  <si>
    <t>Aðrar vörur</t>
  </si>
  <si>
    <t>Laun og tengd gjöld</t>
  </si>
  <si>
    <t>Launagreiðslur</t>
  </si>
  <si>
    <t>Grunnlaun</t>
  </si>
  <si>
    <t>Aðrar greiðslur</t>
  </si>
  <si>
    <t>Starfsmannakostnaður á skrifstofu</t>
  </si>
  <si>
    <t>Annar starfsmannakostnaður</t>
  </si>
  <si>
    <t>Afskriftir og niðurfærsla</t>
  </si>
  <si>
    <t>Verðgildi leikmanna</t>
  </si>
  <si>
    <t>Fastafjármunir</t>
  </si>
  <si>
    <t>Varanlegir rekstrarfjármunir</t>
  </si>
  <si>
    <t>Annar rekstrarkostnaður</t>
  </si>
  <si>
    <t>Kappleikjakostnaður</t>
  </si>
  <si>
    <t>Vallarleiga</t>
  </si>
  <si>
    <t>Miðasala, öryggisgæsla og sjúkravakt</t>
  </si>
  <si>
    <t>Dómarakostnaður</t>
  </si>
  <si>
    <t>Ferðakostnaður, æfingabúðir og hótelkostnaður</t>
  </si>
  <si>
    <t>Leigugreiðsla fyrir leikmenn</t>
  </si>
  <si>
    <t>Leigugjöld</t>
  </si>
  <si>
    <t>Stjórnunarkostnaður</t>
  </si>
  <si>
    <t>Áhugamanna- og unglingakeppnir</t>
  </si>
  <si>
    <t>Afkoma fyrir fjármagnsliði og skatta</t>
  </si>
  <si>
    <t>Fjármunatekjur</t>
  </si>
  <si>
    <t>Óreglulegar tekjur</t>
  </si>
  <si>
    <t>Óregluleg gjöld</t>
  </si>
  <si>
    <t>Skattar</t>
  </si>
  <si>
    <t>Veltufjármunir</t>
  </si>
  <si>
    <t>Handbært fé</t>
  </si>
  <si>
    <t>Verðbréf</t>
  </si>
  <si>
    <t>Viðskiptakröfur</t>
  </si>
  <si>
    <t>Kröfur vegna félagaskipta</t>
  </si>
  <si>
    <t>Kröfur á aðra umsækjendur leyfiskerfisins</t>
  </si>
  <si>
    <t>Vörubirgðir</t>
  </si>
  <si>
    <t>Veltufjármunir alls</t>
  </si>
  <si>
    <t>Fasteignir</t>
  </si>
  <si>
    <t>Áhöld og tæki</t>
  </si>
  <si>
    <t>Fastafjármunir alls</t>
  </si>
  <si>
    <t>Samtals eignir</t>
  </si>
  <si>
    <t>Skammtímaskuldir (&lt; eða = 1 ár)</t>
  </si>
  <si>
    <t>Viðskiptaskuldir</t>
  </si>
  <si>
    <t>Skuldir vegna félagaskipta</t>
  </si>
  <si>
    <t>Ársmiðar</t>
  </si>
  <si>
    <t>Skammtímaskuldir alls</t>
  </si>
  <si>
    <t>Eigið fé</t>
  </si>
  <si>
    <t>Hlutafé</t>
  </si>
  <si>
    <t>Eigið fé alls</t>
  </si>
  <si>
    <t>Tekjur af sölu leikmanna</t>
  </si>
  <si>
    <t>Kostnaður vegna leikmannakaupa</t>
  </si>
  <si>
    <t>Keyptir varanlegir rekstrarfjármunir</t>
  </si>
  <si>
    <t>Keyptar aðrar eignir</t>
  </si>
  <si>
    <t>Hlutafjáraukning</t>
  </si>
  <si>
    <t>Arðgreiðslur</t>
  </si>
  <si>
    <t>Tekin ný langtímalán</t>
  </si>
  <si>
    <t>Afborganir langtímalána</t>
  </si>
  <si>
    <t>Handbært fé í lok árs</t>
  </si>
  <si>
    <t>Handbært fé í upphafi árs</t>
  </si>
  <si>
    <t>Bætur til andstæðinga</t>
  </si>
  <si>
    <t>Aðrir þættir</t>
  </si>
  <si>
    <t>Fjármagnsgjöld</t>
  </si>
  <si>
    <t>Evrópukeppni UEFA fyrir félagslið</t>
  </si>
  <si>
    <t>Greiðslur til umboðsmanna</t>
  </si>
  <si>
    <t>Óefnislegar eignir</t>
  </si>
  <si>
    <t>Bifreiðar</t>
  </si>
  <si>
    <t>Aðrar skammtímakröfur</t>
  </si>
  <si>
    <t>Fyrirframgreiddur kostnaður</t>
  </si>
  <si>
    <t>Áfallnar tekjur</t>
  </si>
  <si>
    <t>Skuldir og eigið fé</t>
  </si>
  <si>
    <t xml:space="preserve">Óráðstafað eigið fé (Ójafnað tap) </t>
  </si>
  <si>
    <t>Skuldir við lánastofnanir</t>
  </si>
  <si>
    <t>Skuldir við innlánsstofnanir</t>
  </si>
  <si>
    <t>Næsta árs afborgun af langtímalánum</t>
  </si>
  <si>
    <t>Aðrar skammtímaskuldir</t>
  </si>
  <si>
    <t>Samtals skuldir og eigið fé</t>
  </si>
  <si>
    <t>Yfirlit um sjóðstreymi</t>
  </si>
  <si>
    <t>Rekstrarhreyfingar</t>
  </si>
  <si>
    <t>Bakfærðir rekstrarliðir</t>
  </si>
  <si>
    <t>Breyting rekstrartengdra eigna og skulda</t>
  </si>
  <si>
    <t>Handbært fé frá rekstri án vaxta</t>
  </si>
  <si>
    <t>Innborgaðar vaxtatekjur</t>
  </si>
  <si>
    <t>Greiddir vextir</t>
  </si>
  <si>
    <t>Greiddir skattar</t>
  </si>
  <si>
    <t>Handbært fé frá rekstri</t>
  </si>
  <si>
    <t>Fjárfestingahreyfingar</t>
  </si>
  <si>
    <t>Söluverð varanlegra rekstrarfjármuna</t>
  </si>
  <si>
    <t>Söluverð annarra eigna</t>
  </si>
  <si>
    <t>Fjárfestingahreyfingar alls</t>
  </si>
  <si>
    <t>Fjármögnunarhreyfingar</t>
  </si>
  <si>
    <t>Fjármögnunarhreyfingar alls</t>
  </si>
  <si>
    <t>Aukning (minnkun)  handbærs fjár</t>
  </si>
  <si>
    <t>Hækkun/lækkun skammtímabankalána</t>
  </si>
  <si>
    <t>Innborgaðar óreglulegar tekjur (gjöld)</t>
  </si>
  <si>
    <t>Endurmatsreikningur leikmanna</t>
  </si>
  <si>
    <t>Aðrir leikir (innanhússmót, vináttuleikir o.fl.)</t>
  </si>
  <si>
    <t>Launakostnaður leikmanna</t>
  </si>
  <si>
    <t>Bónusgreiðslur</t>
  </si>
  <si>
    <t>Dagpeninga- og ökutækjagreiðslur</t>
  </si>
  <si>
    <r>
      <t xml:space="preserve">Launatengd gjöld </t>
    </r>
    <r>
      <rPr>
        <sz val="10"/>
        <rFont val="Times New Roman"/>
        <family val="1"/>
      </rPr>
      <t>(Mótframlag í lífeyrissjóð og tryggingagj.)</t>
    </r>
  </si>
  <si>
    <t>Launagreiðslur, dagpeningar, ökutækjastyrkur</t>
  </si>
  <si>
    <t>Skýringar</t>
  </si>
  <si>
    <t>Nafn, rekstrarform og skipulag:</t>
  </si>
  <si>
    <t>Lögheimili:</t>
  </si>
  <si>
    <t>Tímabil fjárhagsárs (frá, til) og lokadagur:</t>
  </si>
  <si>
    <t>Framkvæmdastjórn félagsins:</t>
  </si>
  <si>
    <t>(rekstrarstjórn: yfirstjórn félagsins)</t>
  </si>
  <si>
    <t>Nafn og heimilisfang</t>
  </si>
  <si>
    <t>Staða</t>
  </si>
  <si>
    <t>Kjörinn til</t>
  </si>
  <si>
    <t>Aðalstjórn félagsins:</t>
  </si>
  <si>
    <t>(stefnumótandi ákvarðanir: eftirlitsstörf)</t>
  </si>
  <si>
    <t>Núverandi ár</t>
  </si>
  <si>
    <t xml:space="preserve">Fyrra ár </t>
  </si>
  <si>
    <t>Samtals</t>
  </si>
  <si>
    <t>Fyrra ár</t>
  </si>
  <si>
    <t>Samningsaðili</t>
  </si>
  <si>
    <t>Samnings- tími</t>
  </si>
  <si>
    <t>Lánsfjárupphæð</t>
  </si>
  <si>
    <t>Staða lána í árslok</t>
  </si>
  <si>
    <t>Eðli og umfang viðskipta</t>
  </si>
  <si>
    <t>Greiðsluáætlun</t>
  </si>
  <si>
    <t>INNBORGANIR</t>
  </si>
  <si>
    <t>Fjármagnshreyfingar</t>
  </si>
  <si>
    <t>Ný langtímalán</t>
  </si>
  <si>
    <t>Ný skammtímalán</t>
  </si>
  <si>
    <t>Aðrar keppnir</t>
  </si>
  <si>
    <t>Útsendingarréttur (sjónvarp, útvarp o.fl.)</t>
  </si>
  <si>
    <t>Félagaskipti (innborganir)</t>
  </si>
  <si>
    <t>Söluvarningur og veitingasala</t>
  </si>
  <si>
    <t>Leigugreiðslur</t>
  </si>
  <si>
    <t>Release fees</t>
  </si>
  <si>
    <t>Sign-on fees</t>
  </si>
  <si>
    <t>UEFA club competitions</t>
  </si>
  <si>
    <t>Membership fees</t>
  </si>
  <si>
    <t>Third party contribuitions (Donations, etc.)</t>
  </si>
  <si>
    <t>Non-professional and youth comptetition</t>
  </si>
  <si>
    <t>Aðrar tekjur (sjá skýringar)</t>
  </si>
  <si>
    <t>Samtals innborganir</t>
  </si>
  <si>
    <t>ÚTBORGANIR</t>
  </si>
  <si>
    <t>Afborganir lána</t>
  </si>
  <si>
    <t>Endurgreiðsla stofnfjár</t>
  </si>
  <si>
    <t>Arðgreiðsla</t>
  </si>
  <si>
    <t>Vörukaup</t>
  </si>
  <si>
    <t>Starfsmannakostnaður</t>
  </si>
  <si>
    <t>Ferða-, æfinga- og hótelkostnaður</t>
  </si>
  <si>
    <t>Félagaskipti (útborganir)</t>
  </si>
  <si>
    <t>Önnur gjöld (sjá skýringar)</t>
  </si>
  <si>
    <t>Samtals útborganir</t>
  </si>
  <si>
    <t>Handbært fé í ársbyrjun</t>
  </si>
  <si>
    <t>Innborganir alls</t>
  </si>
  <si>
    <t>Útborganir alls</t>
  </si>
  <si>
    <t>Handbært fé í árslok</t>
  </si>
  <si>
    <t>Ónýttir lánsmöguleikar</t>
  </si>
  <si>
    <t>Ráðstöfunarfé í árslok</t>
  </si>
  <si>
    <t>Rekstraráætlun</t>
  </si>
  <si>
    <t>Rekstraráætlun - Tekjur</t>
  </si>
  <si>
    <t>Rekstraráætlun - Gjöld</t>
  </si>
  <si>
    <t>Íslandsmótið</t>
  </si>
  <si>
    <t>1.  Grunnupplýsingar félags</t>
  </si>
  <si>
    <t>Liðir, sem nema hærri upphæð en 20% af heildinni skulu sýndir sérstaklega</t>
  </si>
  <si>
    <t xml:space="preserve">Skýring ef frávik telst umtalsvert </t>
  </si>
  <si>
    <t>Nafn og kennitala</t>
  </si>
  <si>
    <t>Dagsetning félagaskipta</t>
  </si>
  <si>
    <t>Frá félagi</t>
  </si>
  <si>
    <t>Skilyrt félaga-skiptagjald greitt / til greiðslu til fyrra félags</t>
  </si>
  <si>
    <t>Til knatt- spyrnufél.</t>
  </si>
  <si>
    <t>Gjalddagi / Gjalddagar</t>
  </si>
  <si>
    <t>Til annarra aðila</t>
  </si>
  <si>
    <t>Óþekktar, skilyrtar greiðslur vegna félagaskipta (þ.e. óvissar skuldir)</t>
  </si>
  <si>
    <t>Leikmenn keyptir</t>
  </si>
  <si>
    <t>Leikmaður 1</t>
  </si>
  <si>
    <t>Félag A</t>
  </si>
  <si>
    <t>Leikmaður 2</t>
  </si>
  <si>
    <t>Félag B</t>
  </si>
  <si>
    <t>Leikmaður 3</t>
  </si>
  <si>
    <t>Félag C</t>
  </si>
  <si>
    <t>Leikmaður 4</t>
  </si>
  <si>
    <t>Félag D</t>
  </si>
  <si>
    <t>Leikmenn fengnir að láni</t>
  </si>
  <si>
    <t>[undirskrift]                [dags]</t>
  </si>
  <si>
    <t>F.h. leyfisumsækjanda</t>
  </si>
  <si>
    <t>Upplýsingar um leikmann</t>
  </si>
  <si>
    <t>Tekjur vegna félagaskipta</t>
  </si>
  <si>
    <t>Heildar- upphæð</t>
  </si>
  <si>
    <t>Til félags</t>
  </si>
  <si>
    <t xml:space="preserve">Skilyrtar greiðslur </t>
  </si>
  <si>
    <t>Gjalddagi / gjalddagar</t>
  </si>
  <si>
    <t>Óþekktar, skilyrtar greiðslur vegna félagaskipta (þ.e. óvissar eignir)</t>
  </si>
  <si>
    <t>Leikmenn seldir</t>
  </si>
  <si>
    <t>Leikmaður 5</t>
  </si>
  <si>
    <t>Leikmaður 6</t>
  </si>
  <si>
    <t>Leikmenn leigðir</t>
  </si>
  <si>
    <t>Samkvæmt samningsskilmálum við önnur félög hvað snertir félagaskipti leikmanns, verða viðbótargreiðslur að útistandandi kröfum að ákveðnum skilyrðum uppfylltum.</t>
  </si>
  <si>
    <t>Beinn kostnaður við félagaskipti</t>
  </si>
  <si>
    <t>Annar beinn kostn.</t>
  </si>
  <si>
    <t>Varanlegir rekstrarfjármunir og afskriftir greinast þannig:</t>
  </si>
  <si>
    <t>Viðbætur á árinu</t>
  </si>
  <si>
    <t>Afskrifað í ársbyrjun</t>
  </si>
  <si>
    <t>Afskrifað á árinu</t>
  </si>
  <si>
    <t>Afskrifað í árslok</t>
  </si>
  <si>
    <t>Bókfært verð í árslok</t>
  </si>
  <si>
    <t>Samkvæmt samningsskilmálum við önnur félög hvað snertir félagaskipti leikmanns, skulu viðbótagreiðslur inntar af hendi að ákveðnum skilyrðum uppfylltum.</t>
  </si>
  <si>
    <t>Staðfest að viðlögðum drengskap af hálfu leyfisumsækjanda, að upplýsingar í töflu þessari eru réttar og ekkert undanskilið.</t>
  </si>
  <si>
    <t>Skilyrðislaus greiðsla til fyrra félags vegna félagaskipta / láns - greitt / til greiðslu</t>
  </si>
  <si>
    <t>Uppeldis-bætur</t>
  </si>
  <si>
    <t>Greiðslutafla vegna félagaskipta</t>
  </si>
  <si>
    <t>Frekari upplýsingar</t>
  </si>
  <si>
    <t>Skilyrðislaus greiðsla eða leigugjald fengið eða útistandandi</t>
  </si>
  <si>
    <t>Tafla um útstandandi kröfur vegna félagaskipta</t>
  </si>
  <si>
    <t>Greidd upphæð</t>
  </si>
  <si>
    <t>Skemmtidagskrá á leikjum</t>
  </si>
  <si>
    <r>
      <t>Launatengd gjöld</t>
    </r>
    <r>
      <rPr>
        <sz val="10"/>
        <rFont val="Times New Roman"/>
        <family val="1"/>
      </rPr>
      <t xml:space="preserve"> (Mótframlag í lífeyrissjóð og tryggingagj.)</t>
    </r>
  </si>
  <si>
    <t>Heildargjöld</t>
  </si>
  <si>
    <t>Tafla um útistandandi kröfur vegna félagaskipta</t>
  </si>
  <si>
    <t>Önnur minnkun (aukning) veltufjármuna</t>
  </si>
  <si>
    <t xml:space="preserve"> (án handbærs fjár)</t>
  </si>
  <si>
    <t xml:space="preserve"> (án leikmanna)</t>
  </si>
  <si>
    <t>Minnkun (aukning) skammtímaskulda</t>
  </si>
  <si>
    <t>Önnur minnkun (aukning) skulda</t>
  </si>
  <si>
    <t>Leikmaður A</t>
  </si>
  <si>
    <t>Leikmaður B</t>
  </si>
  <si>
    <t>Leikmaður C</t>
  </si>
  <si>
    <t>Minnkun (aukning) veltufjármuna</t>
  </si>
  <si>
    <t>Sala varanlegra rekstrarfjármuna (án leikmanna)</t>
  </si>
  <si>
    <t>Starfsmannakostnaður við meistaraflokk karla</t>
  </si>
  <si>
    <t>Starfsmannakostnaður við aðra flokka ka. og kvennafl.</t>
  </si>
  <si>
    <t>Endurskoðandi</t>
  </si>
  <si>
    <t>Óþekktar, skilyrtar greiðslur</t>
  </si>
  <si>
    <t>Útistandandi kröfur</t>
  </si>
  <si>
    <t xml:space="preserve">Heildarupphæð verður að stemma við útistandandi kröfur vegna félagaskipta í efnahagsreikningi. Tiltakið útistandandi upphæð hjá félagi og viðeigandi gjalddaga. Ef kröfur eru greiddar með afborgunum tilgreinið hverja greiðslu og viðeigandi gjalddaga. </t>
  </si>
  <si>
    <t>Ógreitt 31. desember</t>
  </si>
  <si>
    <t>Knettir</t>
  </si>
  <si>
    <t>Leikmenn</t>
  </si>
  <si>
    <t>Samanlagt</t>
  </si>
  <si>
    <t>Áætlun</t>
  </si>
  <si>
    <t>Verktakagreiðslur</t>
  </si>
  <si>
    <t>Verktakakostnaður leikmanna og þjálfara</t>
  </si>
  <si>
    <t>Launakostnaður leikmanna og þjálfara</t>
  </si>
  <si>
    <t>Launakostnaður þjálfara meistaraflokks karla</t>
  </si>
  <si>
    <t>Launakostnaður leikmanna karla</t>
  </si>
  <si>
    <t>Launakostnaður þjálfara annarra fl. karla og kvennafl.</t>
  </si>
  <si>
    <t>Leyfisumsækjandi:</t>
  </si>
  <si>
    <t>Frekari uppl.</t>
  </si>
  <si>
    <t>Grundvöllur reikningsskilanna</t>
  </si>
  <si>
    <t>Eftirfarandi er samantekt á helstu reikningsskilaaðferðum félagsins.</t>
  </si>
  <si>
    <t>Mat og ákvarðanir</t>
  </si>
  <si>
    <t xml:space="preserve">Við gerð ársreiknings þurfa stjórnendur, í samræmi við lög um ársreikninga, að taka ákvarðanir, meta og draga ályktanir sem hafa áhrif á eignir og skuldir á reikningsskiladegi, upplýsingar í skýringum og tekjur og gjöld. Við mat og ályktanir er byggt á reynslu og ýmsum öðrum þáttum sem taldir eru viðeigandi og mynda grundvöll þeirra ákvarðana sem teknar eru um bókfært verð eigna og skulda sem ekki liggur fyrir með öðrum hætti. </t>
  </si>
  <si>
    <t xml:space="preserve">Breytingar á reikningshaldslegu mati eru færðar á því tímabili sem þær eiga sér stað. </t>
  </si>
  <si>
    <t>Viðskiptavild er færð til eignar og annað hvort afskrifuð með kerfisbundnum hætti, þó ekki á lengri tíma en 20 árum, eða metin með tilliti til virðisrýrnunar á reikningsskiladegi.  Við mat á virðisrýrnun er notað vænt fjárstreymi sem fært hefur verið til núvirðis.  Við núvirðisútreikning er notuð vaxtaprósenta sem samsvarar vegnu meðaltali fjármagnskostnaðar, þ.e. kostnaði skulda og eigin fjár að teknu tilliti til skatta.  Ef gangvirði viðskiptavildar (núvirt vænt fjárstreymi) reynist lægra en bókfært verð er mismunurinn færður til gjalda.</t>
  </si>
  <si>
    <t>2.  Reikningsskilaaðferðir</t>
  </si>
  <si>
    <t>Skráning tekna</t>
  </si>
  <si>
    <t>Tekjur af vörusölu og þjónustu eru færðar þegar til þeirra hefur verið unnið. Vörusala er skráð þegar vörur eru afhentar eða verulegur hluti áhættu og ávinnings af eignarhaldi flyst yfir til kaupanda. Þjónustutekjur eru færðar þegar þjónustan hefur verið innt af hendi. Sala er sýnd í rekstrarreikningi að teknu tilliti til afslátta.</t>
  </si>
  <si>
    <t>Fjármagnskostnaður</t>
  </si>
  <si>
    <t>Eignir eru skráðar meðal varanlegra rekstrarfjármuna þegar líklegt er að hagrænn ávinningur tengdur eigninni muni nýtast félaginu og hægt er að meta kostnað vegna eignarinnar með áreiðanlegum hætti.  Varanlegir rekstrarfjármunir eru upphaflega skráðir á kostnaðarverði.  Kostnaðarverð varanlegra rekstrarfjármuna samanstendur af kaupverði og öllum beinum kostnaði við að koma eigninni í tekjuhæft ástand.</t>
  </si>
  <si>
    <t xml:space="preserve">Afskriftir eru reiknaðar sem fastur árlegur hundraðshluti af kostnaðarverði miðað við eignarhaldstíma á árinu að teknu tilliti til væntanlegs hrakvirðis.  </t>
  </si>
  <si>
    <t>Eignir þar sem eignarréttur er bundinn öðrum samkvæmt samningi um fjármögnunarleigu eru afskrifaðar á áætluðum endingartíma á sama grunni og eignir með fullum eignarrétti.</t>
  </si>
  <si>
    <t>Hagnaður eða tap vegna sölu eigna er mismunur söluverðs og bókfærðs verðs eigna á söludegi.</t>
  </si>
  <si>
    <t>Skuldabréf og aðrar langtímakröfur sem áætlað er að eiga fram á gjalddaga eru metnar á kostnaðarverði að teknu tilliti til niðurfærslu til að mæta hugsanlegu tapi í framtíðinni.</t>
  </si>
  <si>
    <t>Markaðsverðbréf eru verðbréf sem skráð eru á virkum markaði og keypt í þeim tilgangi að hagnast á skammtímaverðbreytingum.  Markaðsverðbréf eru færð á markaðsverði og færist matsbreyting í rekstrarreikning á því tímabili sem hún fellur til.</t>
  </si>
  <si>
    <t>Viðskiptakröfur eru færðar á nafnverði að teknu tilliti til niðurfærslu.  Niðurfærslan er ekki endanleg afskrift heldur er myndaður mótreikningur til að mæta hugsanlegu tapi sem kann að myndast í framtíðinni.</t>
  </si>
  <si>
    <t>Langtímaskuldir</t>
  </si>
  <si>
    <t>Langtímaskuldir eru færðar á nafnverði að frádregnum greiddum afborgunum og eru eftirstöðvar nafnverðs reiknaðar upp miðað við gildandi gengi eða vísitölu í lok tímabilsins eftir því sem við á.  Vaxtagjöld vegna langtímalána eru færð til gjalda á því tímabili sem þau tilheyra.  Lántökukostnaður vegna nýrra lána er færður til gjalda á lántökuári.</t>
  </si>
  <si>
    <t>Viðskiptaskuldir eru færðar á nafnverði að teknu tilliti til gengismunar.</t>
  </si>
  <si>
    <t>Skuldbindingar</t>
  </si>
  <si>
    <t>Skuldbindingar eru færðar upp í efnahagsreikningi ef líklegt þykir að félagið verði fyrir fjárhagslegum útgjöldum í framtíðinni vegna tiltekins atburðar eða viðskipta og hægt er að meta fjárhæð hennar með áreiðanlegum hætti.</t>
  </si>
  <si>
    <t>2.  Reikningsskilaaðferðir (framhald)</t>
  </si>
  <si>
    <t>Nýtt hlutafé</t>
  </si>
  <si>
    <t>Hagnaður/(tap) ársins</t>
  </si>
  <si>
    <t>Óráðstafað eigið fé</t>
  </si>
  <si>
    <t>Laun</t>
  </si>
  <si>
    <t>Lífeyrissjóður</t>
  </si>
  <si>
    <t>Önnur launatengd gjöld</t>
  </si>
  <si>
    <t>Félag 1, tengt hvernig</t>
  </si>
  <si>
    <t xml:space="preserve"> </t>
  </si>
  <si>
    <t>Félag 2, tengt hvernig</t>
  </si>
  <si>
    <t>Félag 3, tengt hvernig</t>
  </si>
  <si>
    <t>Félag 4, tengt hvernig</t>
  </si>
  <si>
    <t>Keypt þjónusta og vörur</t>
  </si>
  <si>
    <t>Seld þjónusta og vörur</t>
  </si>
  <si>
    <t>Ábyrgðarskuldbindingar að fjárhæð X milljónum króna hvíla á félaginu vegna skulda ótengdra aðila.</t>
  </si>
  <si>
    <t xml:space="preserve">Félagið hefur gert samning um húsaleigu og eru xx ár eftir af samningstímanum. </t>
  </si>
  <si>
    <t>Skýring</t>
  </si>
  <si>
    <t>Næsta árs afborgun</t>
  </si>
  <si>
    <t>Innlendar viðskiptakröfur</t>
  </si>
  <si>
    <t>Erlendar viðskiptakröfur</t>
  </si>
  <si>
    <t>Niðurfærsla vegna krafna sem kunna að tapast</t>
  </si>
  <si>
    <t>Bókfært verð í ársbyrjun</t>
  </si>
  <si>
    <t>Afskriftarhlutföll</t>
  </si>
  <si>
    <t>1-6%</t>
  </si>
  <si>
    <t>10-30%</t>
  </si>
  <si>
    <t>20-35%</t>
  </si>
  <si>
    <t>Fasteignamat og vátryggingamat eigna félagsins í árslok greinast þannig:</t>
  </si>
  <si>
    <t>Fasteignamat</t>
  </si>
  <si>
    <t>Vátryggingamat</t>
  </si>
  <si>
    <t>Fasteignir og lóðir</t>
  </si>
  <si>
    <t>Vélar og tæki, eignatryggingar</t>
  </si>
  <si>
    <t>Aðrar lausafjártryggingar</t>
  </si>
  <si>
    <t>Félagið hefur veðsett fasteignir og lóðir til tryggingar á skuldum við lánastofnanir. Í árslok nemur bókfært verð veðsettra eigna X,X milljónum króna og eftirstöðvar áhvílandi lána nema y,y milljónum króna.</t>
  </si>
  <si>
    <t>Óbundnar bankainnstæður í íslenskum krónum</t>
  </si>
  <si>
    <t>Óbundnar bankainnstæður í erlendri mynt</t>
  </si>
  <si>
    <t>Sjóðir</t>
  </si>
  <si>
    <t>Innlendar viðskiptaskuldir</t>
  </si>
  <si>
    <t>Erlendar viðskiptaskuldir</t>
  </si>
  <si>
    <t>Samþykktir víxlar vegna viðskiptaskulda</t>
  </si>
  <si>
    <t>Selt og aflagt á árinu</t>
  </si>
  <si>
    <t>Tengdir aðilar eru þeir aðilar sem hafa umtalsverð áhrif á félagið, beint eða óbeint, þ.m.t. móðurfélag, eigendur og fjölskyldur þeirra, stórir fjárfestar, lykilstarfsmenn og fjölskyldur sem og aðilar sem er stjórnað af eða eru verulega háðir félaginu, s.s. hlutdeildarfélög og samrekstrarfélög. Viðskipti við tengda aðila hafa verið gerð á sambærilegum grundvelli og viðskipti við ótengda aðila.</t>
  </si>
  <si>
    <t>Sérstakt endurmat</t>
  </si>
  <si>
    <t>Skuldir við starfsmenn</t>
  </si>
  <si>
    <t>Innlendar skuldir vegna félagaskipta</t>
  </si>
  <si>
    <t>Erlendar skuldir vegna félagaskipta</t>
  </si>
  <si>
    <t>Erlendar kröfur vegna félagaskipta</t>
  </si>
  <si>
    <t>Endurmat leikmanna</t>
  </si>
  <si>
    <t>Vanskil 31.12.10; greitt að fullu 12.2.11</t>
  </si>
  <si>
    <t>Heildarupphæð ógreiddra félagaskipta verður að stemma við ógreidd félagaskipti í efnahagsreikningi. Tiltakið upphæð til félags og gjalddaga.  Ef greiðslur eru fleiri en ein, tiltakið upphæð hverrar greiðslu og gjalddaga.</t>
  </si>
  <si>
    <t>201X</t>
  </si>
  <si>
    <t>201Y</t>
  </si>
  <si>
    <t>Eigið fé 1.1.201Y</t>
  </si>
  <si>
    <t>Eigið fé 1.1.201X</t>
  </si>
  <si>
    <t>Eigið fé 31.12.201X</t>
  </si>
  <si>
    <t>Heildarlaun og þóknanir til stjórnenda félagsins á árinu 201X námu X,X milljónum króna.</t>
  </si>
  <si>
    <t>LEYFISKERFI KSÍ</t>
  </si>
  <si>
    <t>Starfsmannaskrá</t>
  </si>
  <si>
    <t>Félag:</t>
  </si>
  <si>
    <t>Nafn starfsmanns</t>
  </si>
  <si>
    <t>Kennitala</t>
  </si>
  <si>
    <t>Staða / Hlutverk</t>
  </si>
  <si>
    <t>Hóf störf</t>
  </si>
  <si>
    <t>Hætti (ef við á)</t>
  </si>
  <si>
    <t xml:space="preserve">Vanskil í árslok </t>
  </si>
  <si>
    <t>Athugasemdir v. greiðslna 1. jan. - 31. mars</t>
  </si>
  <si>
    <t>Starfsmaður A</t>
  </si>
  <si>
    <t>Framkvæmdastjóri</t>
  </si>
  <si>
    <t>Starfsmaður B</t>
  </si>
  <si>
    <t>Fjármálastjóri</t>
  </si>
  <si>
    <t>Starfsmaður C</t>
  </si>
  <si>
    <t>Öryggisstjóri</t>
  </si>
  <si>
    <t>Starfsmaður D</t>
  </si>
  <si>
    <t>Fjölmiðlafulltrúi</t>
  </si>
  <si>
    <t>Starfsmaður E</t>
  </si>
  <si>
    <t>Læknir</t>
  </si>
  <si>
    <t>Starfsmaður F</t>
  </si>
  <si>
    <t>Sjúkraþjálfari</t>
  </si>
  <si>
    <t>Þjálfari A</t>
  </si>
  <si>
    <t>Aðalþjálfari mfl.</t>
  </si>
  <si>
    <t>Þjálfari B</t>
  </si>
  <si>
    <t>Aðstoðarþjálfari mfl.</t>
  </si>
  <si>
    <t>Þjálfari C</t>
  </si>
  <si>
    <t>Yfirþjálfari unglingastarfs</t>
  </si>
  <si>
    <t>Þjálfari D</t>
  </si>
  <si>
    <t>Unglingaþjálfari – 2. fl.</t>
  </si>
  <si>
    <t>Þjálfari E</t>
  </si>
  <si>
    <t>Unglingaþjálfari – 3. fl.</t>
  </si>
  <si>
    <t>o.s.frv. ...</t>
  </si>
  <si>
    <t xml:space="preserve">Leikmaður </t>
  </si>
  <si>
    <t>Dags.</t>
  </si>
  <si>
    <t>Undirskrift endurskoðanda</t>
  </si>
  <si>
    <t>Undirskrift fulltrúa félags</t>
  </si>
  <si>
    <t>Þann 30. janúar 201Y seldi félagið Nafn Eftirnafn fyrir XX kr.</t>
  </si>
  <si>
    <t>Þann 30. apríl 201Y kemur til greiðslu stórt lán frá viðskiptabanka okkar og hefur ekki enn tekist að semja um endurfjármögnun lánsins.</t>
  </si>
  <si>
    <t>Viðskipti við tengd félög árið 201Y:</t>
  </si>
  <si>
    <t>Ársreikningur Knattspyrnufélagsins Knatta fyrir árið 201Y er gerður í samræmi við lög um ársreikninga og settar reikningsskilareglur. Ársreikningurinn byggir á kostnaðarverðsreikningsskilum og er gerður eftir sömu reikningsskilaaðferðum og árið áður. Ársreikningurinn er gerður í íslenskum krónum.</t>
  </si>
  <si>
    <t xml:space="preserve"> 31. mars 201Y</t>
  </si>
  <si>
    <t>30. júní 201Y</t>
  </si>
  <si>
    <t>30. sept.  201Y</t>
  </si>
  <si>
    <t xml:space="preserve"> 31. des. 201Y</t>
  </si>
  <si>
    <t>Raun    201X</t>
  </si>
  <si>
    <t>Frávik 1X/1Y</t>
  </si>
  <si>
    <t>Áætlað sjóðstreymisyfirlit árið 1. jan. - 31. des. 201Y</t>
  </si>
  <si>
    <t>Jan - Mar 1Y</t>
  </si>
  <si>
    <t>Apr - Jún 1Y</t>
  </si>
  <si>
    <t>Júl - Sep 1Y</t>
  </si>
  <si>
    <t>Okt - Des 1Y</t>
  </si>
  <si>
    <t>Samtals 201Y</t>
  </si>
  <si>
    <t>Staða miðast við 31. desember 201Y</t>
  </si>
  <si>
    <t>Ógreitt 31. desember 201Y</t>
  </si>
  <si>
    <t>Athugasemdir v. vanskila                                       31. desember  201Y</t>
  </si>
  <si>
    <t>Heildar-upphæð til greiðslu  31. des. 201Y</t>
  </si>
  <si>
    <t>Greidd upphæð 31. desember 201Y</t>
  </si>
  <si>
    <t>Útistand-andi greiðslur 31. des. 201Y</t>
  </si>
  <si>
    <t>30.1.201Y</t>
  </si>
  <si>
    <t>Engin vanskil 31.12.201Y</t>
  </si>
  <si>
    <t>30.8.201Y</t>
  </si>
  <si>
    <t>30.6.201Y</t>
  </si>
  <si>
    <t>30.8.201X</t>
  </si>
  <si>
    <t>30.6.201X</t>
  </si>
  <si>
    <t>30.1.201Z</t>
  </si>
  <si>
    <t>30.3.201Z</t>
  </si>
  <si>
    <t>30.6.201Z</t>
  </si>
  <si>
    <t>Athugasemdir vegna greiðslna á tímabilinu 1. jan til 31. mars 201Z</t>
  </si>
  <si>
    <t>Vanskil 31.12.201Y.  Ekki greitt/ umsamið/ stefnir í ágreining 15.2.201Z.  Vanskil.</t>
  </si>
  <si>
    <t>Staða 31. desember  201Y</t>
  </si>
  <si>
    <t>Útistandandi kröfur              31. desember  201Y</t>
  </si>
  <si>
    <t>Athugasemdir vegna gjaldfallinna krafna                    31. desember 201Y</t>
  </si>
  <si>
    <t>Heildar-upphæð samþykkt 31. desember 201Y</t>
  </si>
  <si>
    <t>Heildarupphæð móttekin 31. desember 201Y</t>
  </si>
  <si>
    <t>Samtals útistandandi  31. desember 201Y</t>
  </si>
  <si>
    <t>30.11.201Y</t>
  </si>
  <si>
    <t>Afb. á gjalddaga 31.12.201Y</t>
  </si>
  <si>
    <t>Afb. ekki á gjalddaga 31.12.201Y</t>
  </si>
  <si>
    <t>20.3.201Z</t>
  </si>
  <si>
    <t>TCP 21.1 - IXA</t>
  </si>
  <si>
    <t>TCP 21.1 - XD</t>
  </si>
  <si>
    <t>TCP 21.1 - XB</t>
  </si>
  <si>
    <t>TCP 21.1 - XA</t>
  </si>
  <si>
    <t>TCP 21.1 - IXF</t>
  </si>
  <si>
    <t>TCP 21.1 - IXE</t>
  </si>
  <si>
    <t>TCP 21.1 - IXC</t>
  </si>
  <si>
    <t>TCP 21.1 - IXB</t>
  </si>
  <si>
    <t>TCP 21.1 - IXA/2</t>
  </si>
  <si>
    <t>TCP 21.1 - IXA/3</t>
  </si>
  <si>
    <t>TCP 21.1 - IXE/2</t>
  </si>
  <si>
    <t>TCP 21.1 - IXE/3</t>
  </si>
  <si>
    <t xml:space="preserve">Viðauki TCP 21.1 - </t>
  </si>
  <si>
    <t>Starfsmaður G</t>
  </si>
  <si>
    <t>Tengiliður við stuðningsmenn</t>
  </si>
  <si>
    <t>dd/mm/yyyy</t>
  </si>
  <si>
    <t>Samið um greiðslu launa fyrir feb 2012 í maí 2012.</t>
  </si>
  <si>
    <t>Ekki launaður starfsmaður.</t>
  </si>
  <si>
    <t>Engar greiðslur.</t>
  </si>
  <si>
    <t>Staðfest að upplýsingar í töflu þessari eru réttar og ekkert undanskilið.</t>
  </si>
  <si>
    <t>Auglýsingar og samstarfsaðilar (sponsorar)</t>
  </si>
  <si>
    <t>Aðalsamstarfsaðili (aðalsponsor)</t>
  </si>
  <si>
    <t>Aðrir samstarfsaðilar (sponsorar)</t>
  </si>
  <si>
    <t>Auglýsingaskilti við velli og önnur mannvirki</t>
  </si>
  <si>
    <t>Aðrar auglýsingatekjur</t>
  </si>
  <si>
    <t xml:space="preserve">Tekjur vegna útleigu leikmanna </t>
  </si>
  <si>
    <t>Framlög þriðja aðila (ekki sponsor)</t>
  </si>
  <si>
    <t>Ársgjöld iðkenda (æfingagjöld)</t>
  </si>
  <si>
    <t>Samningsgreiðslur/framlög sveitarfélaga</t>
  </si>
  <si>
    <t>Evrópukeppnir (greiðslur frá UEFA vegna þátttöku)</t>
  </si>
  <si>
    <t>Verðlaunafé (mót innanlands)</t>
  </si>
  <si>
    <t>Gjöld vegna félagaskipta leikmanna (keyptir leikmenn)</t>
  </si>
  <si>
    <t>Tekjur vegna félagaskipta  (sala leikmanna)</t>
  </si>
  <si>
    <t>Gjöld vegna félagaskipta (keyptir leikmenn)</t>
  </si>
  <si>
    <t>Evrópukeppnir (greiðslur frá UEFA)</t>
  </si>
  <si>
    <t>Framlög frá þriðja aðila (gjafir o.fl./ekki sponsor)</t>
  </si>
  <si>
    <r>
      <t xml:space="preserve">Staður, </t>
    </r>
    <r>
      <rPr>
        <sz val="11"/>
        <color indexed="10"/>
        <rFont val="Garamond"/>
        <family val="1"/>
      </rPr>
      <t>xx. mars</t>
    </r>
    <r>
      <rPr>
        <sz val="11"/>
        <rFont val="Garamond"/>
        <family val="1"/>
      </rPr>
      <t xml:space="preserve"> 20</t>
    </r>
    <r>
      <rPr>
        <sz val="11"/>
        <color indexed="10"/>
        <rFont val="Garamond"/>
        <family val="1"/>
      </rPr>
      <t>xx</t>
    </r>
  </si>
  <si>
    <t xml:space="preserve">Í stjórn </t>
  </si>
  <si>
    <t>stjórnarformaður</t>
  </si>
  <si>
    <t>nafn</t>
  </si>
  <si>
    <t>Áritun óháðs endurskoðanda</t>
  </si>
  <si>
    <t>Könnunaráritun óháðs endurskoðanda</t>
  </si>
  <si>
    <t>Rekstrarvörubirgðir</t>
  </si>
  <si>
    <t>Búningar</t>
  </si>
  <si>
    <t>3. Fjármunatekjur og fjármagnsgjöld</t>
  </si>
  <si>
    <t>Fjármunatekjur greinast þannig:</t>
  </si>
  <si>
    <t>Vaxtatekjur af bankainnstæðum</t>
  </si>
  <si>
    <t>Vaxtatekjur af skuldabréfaeign</t>
  </si>
  <si>
    <t>Söluhagnaður hlutabréfa</t>
  </si>
  <si>
    <t>Arður</t>
  </si>
  <si>
    <t>Gengishagnaður</t>
  </si>
  <si>
    <t>Vaxtatekjur frá tengdum félögum</t>
  </si>
  <si>
    <t>Vaxtatekjur af viðskiptakröfum</t>
  </si>
  <si>
    <t>Aðrar vaxtatekjur</t>
  </si>
  <si>
    <t>Fjármagnsgjöld greinast þannig:</t>
  </si>
  <si>
    <t>Vaxtagjöld af skammtímaskuldum við lánastofnanir</t>
  </si>
  <si>
    <t>Vaxtagjöld og verðbætur af langtímaskuldum</t>
  </si>
  <si>
    <t>Vaxtagjöld af fjármögnunarleigusamningum</t>
  </si>
  <si>
    <t>Vaxtagjöld til tengdra aðila</t>
  </si>
  <si>
    <t>Sölutap hlutabréfa</t>
  </si>
  <si>
    <t>Gengistap</t>
  </si>
  <si>
    <t>Seðilgjöld og þjónustugjöld banka</t>
  </si>
  <si>
    <t>Þinglýsingar</t>
  </si>
  <si>
    <t>Dráttarvaxtagjöld</t>
  </si>
  <si>
    <t>Önnur vaxtagjöld</t>
  </si>
  <si>
    <t>4.  Laun og annar starfsmannakostnaður</t>
  </si>
  <si>
    <t>5.  Varanlegir rekstrarfjármunir og afskriftir</t>
  </si>
  <si>
    <t>Sjá félagaskiptatöflur skv. uppsetningu KSÍ í Tækjakassa</t>
  </si>
  <si>
    <t>Sjá upplýsingatöflu skv. uppsetningu KSÍ í Tækjakassa</t>
  </si>
  <si>
    <t>TCP 21.1 - /2</t>
  </si>
  <si>
    <t>TCP 21.1 - /1</t>
  </si>
  <si>
    <t>TCP 21.1 - /3</t>
  </si>
  <si>
    <t>TCP 21.1 - /4</t>
  </si>
  <si>
    <t>TCP 21.1 - /5</t>
  </si>
  <si>
    <t>TCP 21.1 - /6</t>
  </si>
  <si>
    <t>TCP 21.1 - /7</t>
  </si>
  <si>
    <t>TCP 21.1 - /8</t>
  </si>
  <si>
    <t>TCP 21.1 - /9</t>
  </si>
  <si>
    <t>TCP 21.1 - /10</t>
  </si>
  <si>
    <t>TCP 21.1 - XE</t>
  </si>
  <si>
    <t>Greiðslutafla - Opinberir aðilar</t>
  </si>
  <si>
    <t>Skuldastaða 31. desember</t>
  </si>
  <si>
    <t>Gjalddagi</t>
  </si>
  <si>
    <t>Skuldastaða 31. mars (kvaðir frá 31. desember)</t>
  </si>
  <si>
    <t>Kröfuhafi</t>
  </si>
  <si>
    <t>Miðasala samtals</t>
  </si>
  <si>
    <t>Auglýsingar og samstarfsaðilar (sponsorar) samtals</t>
  </si>
  <si>
    <t>Útsendingarréttur (Sjónvarp, útvarp o.fl.) samtals</t>
  </si>
  <si>
    <t>Félagaskipti samtals</t>
  </si>
  <si>
    <t>Söluvarningur og veitingar samtals</t>
  </si>
  <si>
    <t>Leigutekjur samtals</t>
  </si>
  <si>
    <t>Aðrar rekstrartekjur samtals</t>
  </si>
  <si>
    <t>Vörunotkun samtals</t>
  </si>
  <si>
    <t>Laun og launatengd gjöld samtals</t>
  </si>
  <si>
    <t>Afskriftir og niðurfærsla samtals</t>
  </si>
  <si>
    <t>Annar rekstrarkostnaður samtals</t>
  </si>
  <si>
    <t>Vaxtatekjur eru færðar fyrir viðkomandi tímabil í samræmi við viðeigandi höfuðstól og vaxtaprósentu.</t>
  </si>
  <si>
    <t>Vörubirgðir eru metnar á kostnaðarverði.</t>
  </si>
  <si>
    <t>Kostnaðarverð í ársbyrjun</t>
  </si>
  <si>
    <t>Kostnaðarverð í árslok</t>
  </si>
  <si>
    <t>Afkoma fyrir fjármagnsliði, skatta og söluhagnað (-tap)</t>
  </si>
  <si>
    <t xml:space="preserve">Allur fjármagnskostnaður er færður í rekstrarreikning á því tímabili sem hann fellur til. </t>
  </si>
  <si>
    <t>Hlunnindi</t>
  </si>
  <si>
    <t>Félagið hefur gert rekstrarleigusamninga sem ekki eru færðir í efnahagsreikning.  Eftirstöðvar samninganna í árslok 201Y nemur X,X milljónum króna og koma um y,y milljónum króna til greiðslu á næsta ári.</t>
  </si>
  <si>
    <t xml:space="preserve">Verðgildi leikmanna er metið samkvæmt viðeigandi stuðlum um áramót. Heildarverðgildi leikmanna samkvæmt því mati er fært til eignar sem óefnislegar eignir meðal fastafjármuna. Endurmat á verðgildi leikmanna (þ.e. breyting á verðgildi leikmanns miðað við stuðul frá fyrra tímabili) færist á sérstakan endurmatsreikning meðal eiginfjárliða. </t>
  </si>
  <si>
    <t>Leikmenn eru metnir á kaupverði séu leikmenn keyptir á hærra verði en stuðull segir til um, mismunur kaupverðs og stuðuls er afskrifaður í rekstrarreikningi á samningstíma leikmanns.</t>
  </si>
  <si>
    <t>Leigusamningar</t>
  </si>
  <si>
    <t xml:space="preserve">Leigusamningar eru flokkaðir sem fjármögnunarleigusamningar þegar samningsskilmálar gera ráð fyrir að verulegur hluti áhættunnar og hagur af eignarréttindum er framseldur leigukaupa.  Eignir samkvæmt fjármögnunar- og kaupleigusamningum eru færðar meðal varanlegra rekstrarfjármuna og afskrifaðar á líftíma þeirra.  Skuldbinding við leigusala er færð til skuldar í efnahagsreikningi.  Aðrir leigusamningar eru flokkaðir sem rekstrarleigusamningar og leigugreiðslur gjaldfærðar á því tímabili sem þær tilheyra.  </t>
  </si>
  <si>
    <t>Dótturfélög eru félög þar sem móðurfélagið fer með yfirráð. Yfirráð eru til staðar þegar móðurfélagið hefur vald til ákvörðunartöku um fjármál og rekstur dótturfélagsins. Hlutdeildarfélög eru félög þar sem móðurfélagið er í aðstöðu til að hafa veruleg áhrif á stjórnun þeirra. Veruleg áhrif eru til staðar þegar félagið tekur þátt í ákvörðunum um fjármál og rekstur hlutdeildarfélaga.  Eignarhlutar í dóttur- og hlutadeildarfélögum er færðir samkvæmt hlutdeildaraðferð og eru eignarhlutar í hlutdeildarfélögum færðir á kostnaðarverði að teknu tilliti til hlutdeildar í rekstri og virðisrýrnunar einstakra fjárfestinga. Tap dótturfélaga umfram hlutdeild er aðeins gjaldfært hafi félagið gengist í ábyrgð eða stofnað til skuldbindinga fyrir þeirra hönd.</t>
  </si>
  <si>
    <t>Eignarhlutar í dóttur- og hlutdeildarfélögum</t>
  </si>
  <si>
    <t>Matsbreytingar</t>
  </si>
  <si>
    <t>Fjárfestingaverðbréf</t>
  </si>
  <si>
    <t>Skuldabréfaeign og aðrar langtímakröfur</t>
  </si>
  <si>
    <t>8. Vörubirgðir</t>
  </si>
  <si>
    <t>9. Viðskiptakröfur</t>
  </si>
  <si>
    <t>11. Handbært fé</t>
  </si>
  <si>
    <t>12. Eigið fé</t>
  </si>
  <si>
    <t>13.  Lánastofnanir</t>
  </si>
  <si>
    <t>Næsta árs afborganir</t>
  </si>
  <si>
    <t>Afborganir 201X</t>
  </si>
  <si>
    <t>Afborganir síðar</t>
  </si>
  <si>
    <t>Langtímaskuldir og skuldbindingar alls</t>
  </si>
  <si>
    <t>Langtímaskuldir og skuldbindingar  (&gt; 1 ár)</t>
  </si>
  <si>
    <t>Ógreidd laun og launatengd gjöld</t>
  </si>
  <si>
    <t>Skuldir við opinbera aðila</t>
  </si>
  <si>
    <t>Ógreiddir bónusar</t>
  </si>
  <si>
    <t>Hlutdeild</t>
  </si>
  <si>
    <t>Nafnverð</t>
  </si>
  <si>
    <t>Megin starfsemi</t>
  </si>
  <si>
    <t>Félag XX hf., Laugavegi 1, Reykjavík</t>
  </si>
  <si>
    <t>Félag XY hf., Laugavegi 1, Reykjavík</t>
  </si>
  <si>
    <t>Félag YZ hf., Laugavegi 1, Reykjavík</t>
  </si>
  <si>
    <t>7.  Eignarhlutar í dóttur- og hlutdeildarfélögum</t>
  </si>
  <si>
    <t>10.  Aðrar skammtímakröfur</t>
  </si>
  <si>
    <t>15. Viðskiptaskuldir</t>
  </si>
  <si>
    <t>6. Leikmenn</t>
  </si>
  <si>
    <t>Bókfært verðleikmanna í ársbyrjun</t>
  </si>
  <si>
    <t>Eignfærðir leikmenn á árinu</t>
  </si>
  <si>
    <t>Seldir og aflagðir leikmenn á árinu</t>
  </si>
  <si>
    <t>Bókfært verð leikmanna í árslok</t>
  </si>
  <si>
    <t>Afborganir 201X+1</t>
  </si>
  <si>
    <t>Afborganir 201X+2</t>
  </si>
  <si>
    <t>Afborganir 201X+3</t>
  </si>
  <si>
    <t>Viðskipti við tengd félög árið 201X:</t>
  </si>
  <si>
    <t>Hlutdeild í afkomu dóttur- og hlutdeildarfélaga</t>
  </si>
  <si>
    <t>Söluhagnaður eigna</t>
  </si>
  <si>
    <t>Söluhagnaður leikmanna</t>
  </si>
  <si>
    <t>Sölutap eigna</t>
  </si>
  <si>
    <t>Sölutap leikmanna</t>
  </si>
  <si>
    <t xml:space="preserve">Hagnaður eða tap vegna sölu leikmanna er mismunur á milli söluverðs og stuðuls/bókfærðs verðs og er tekjufært/gjaldfært á söluári. </t>
  </si>
  <si>
    <t>Auglýsingar og samstarfsaðila (sponsorar) samtals</t>
  </si>
  <si>
    <t>TCP 21.1 - IXE/4</t>
  </si>
  <si>
    <t>TCP 21.1 - IXA/4</t>
  </si>
  <si>
    <t>Eignarhlutir í dótturfélögum</t>
  </si>
  <si>
    <t>Eignarhlutir í hlutdeildarfélögum</t>
  </si>
  <si>
    <t>Staða í ársbyrjun</t>
  </si>
  <si>
    <t>Keypt á árinu</t>
  </si>
  <si>
    <t>Selt á árinu</t>
  </si>
  <si>
    <t>Afskrift af yfirverði</t>
  </si>
  <si>
    <t>Sundurliðun á hlutdeilt í afkomu og eigin fé greinist þannig:</t>
  </si>
  <si>
    <t>Afkoma</t>
  </si>
  <si>
    <t>Kröfur</t>
  </si>
  <si>
    <t>Skuldir</t>
  </si>
  <si>
    <t>Kröfur á tengda aðila</t>
  </si>
  <si>
    <t>Aðrar breytingar</t>
  </si>
  <si>
    <t>Aðrar langtímaskuldir og skuldbindingar</t>
  </si>
  <si>
    <t>14. Aðrar langtímaskuldir og skuldbindingar</t>
  </si>
  <si>
    <t>Skuldir við tengda aðila</t>
  </si>
  <si>
    <t>Fyrirframinnheimtar tekjur</t>
  </si>
  <si>
    <t>Kaupverð</t>
  </si>
  <si>
    <t>(-Söluverð)</t>
  </si>
  <si>
    <t>Gjöld</t>
  </si>
  <si>
    <t>Hagnaður (-tap) ársins</t>
  </si>
  <si>
    <t>Skrifstofu- og stjórnunarkostnaður</t>
  </si>
  <si>
    <t>Rekstrarreikningur - Sundurliðanir</t>
  </si>
  <si>
    <t>Rekstur mannvirkja</t>
  </si>
  <si>
    <t>Rekstur mannvirkja samtals</t>
  </si>
  <si>
    <t>Skrifstofu- og stjórnunarkostnaður samtals</t>
  </si>
  <si>
    <t>Fasteignagjöld</t>
  </si>
  <si>
    <t>Rafmagn, hiti og vatn</t>
  </si>
  <si>
    <t>Tryggingar</t>
  </si>
  <si>
    <t>Viðhald</t>
  </si>
  <si>
    <t>Ræsting og hreinlætisvörur, sorphreinsun</t>
  </si>
  <si>
    <t>Annar húsnæðiskostnaður</t>
  </si>
  <si>
    <t>Húsaleiga</t>
  </si>
  <si>
    <t>Rekstur bifreiða</t>
  </si>
  <si>
    <t>Öryggisþjónusta</t>
  </si>
  <si>
    <t>Símakostnaður</t>
  </si>
  <si>
    <t>Pappír, prentun, ritföng og burðargjöld</t>
  </si>
  <si>
    <t>Tölvukostnaður</t>
  </si>
  <si>
    <t>Endurskoðun og reikningsskilaþjónusta</t>
  </si>
  <si>
    <t>Lögfræðiþjónusta</t>
  </si>
  <si>
    <t>Önnur aðkeypt þjónusta</t>
  </si>
  <si>
    <t>Fundir og ráðstefnur</t>
  </si>
  <si>
    <t>Gjafir og styrkir</t>
  </si>
  <si>
    <t>Risna</t>
  </si>
  <si>
    <t>Ýmis skrifstofukostnaður</t>
  </si>
  <si>
    <t>Annað....</t>
  </si>
  <si>
    <t>Rekstrarreikningur - sundurliðanir</t>
  </si>
  <si>
    <t>Hlutdeild í afkomu</t>
  </si>
  <si>
    <t>Dótturfélög:</t>
  </si>
  <si>
    <t>Hlutdeildarfélög:</t>
  </si>
  <si>
    <t>16. Aðrar skammtímaskuldir</t>
  </si>
  <si>
    <t>17. Viðskipti við tengda aðila (hluthafa, eigendur, tengd fyrirtæki, stjórn, stjórnarmenn)</t>
  </si>
  <si>
    <t>18.  Upplýsingaskrá um leikmenn</t>
  </si>
  <si>
    <t>19.  Félagaskipti</t>
  </si>
  <si>
    <t>20.  Ábyrgðir og önnur mál</t>
  </si>
  <si>
    <t>21.  Atburðir eftir reikningsskiladag</t>
  </si>
  <si>
    <t>Ræsting, hreinlætisvörur og sorphreinsun</t>
  </si>
  <si>
    <t>Skýrsla og áritun stjórnar og framkvæmdastjóra</t>
  </si>
  <si>
    <t>Skuldir alls</t>
  </si>
  <si>
    <t>31. des 201Y+1</t>
  </si>
  <si>
    <t>31. des  201Y+2</t>
  </si>
  <si>
    <t xml:space="preserve"> 31. des. 201Y+3</t>
  </si>
  <si>
    <t xml:space="preserve"> 31. des    201Y</t>
  </si>
  <si>
    <t>Kostnaður vegna áhugamanna- og unglingakeppna</t>
  </si>
  <si>
    <t>Gráir litaðir reitir eru þeir sem má fylla í</t>
  </si>
  <si>
    <t>Samningur</t>
  </si>
  <si>
    <t>Fjárfestingar á árinu</t>
  </si>
  <si>
    <t>Fæðingarár</t>
  </si>
  <si>
    <t>Upphaf</t>
  </si>
  <si>
    <t>Lok</t>
  </si>
  <si>
    <t>Kaupverð í upphafi að frádregnum stuðli 1/1</t>
  </si>
  <si>
    <t>Afskriftir í upphafi tímabils</t>
  </si>
  <si>
    <t>Stuðull í upphafi</t>
  </si>
  <si>
    <t xml:space="preserve">Breyting stuðuls </t>
  </si>
  <si>
    <t>Stuðull í lok tímabils</t>
  </si>
  <si>
    <t>Afskriftir tímabilsins í ársreikningi</t>
  </si>
  <si>
    <t>Samtals afskriftir</t>
  </si>
  <si>
    <t>Bókfært verð leikmanna í lok tímbils í ársreikningi</t>
  </si>
  <si>
    <t>Söluhagnaður / (-sölutap) í ársreikningi</t>
  </si>
  <si>
    <t>Rekstrarhlutar í ársreikningi</t>
  </si>
  <si>
    <t>Meðfylgjandi ársreikningur inniheldur upplýsingar um neðangreinda rekstrarhluta.</t>
  </si>
  <si>
    <t>(merkið X framan við hverja línu eins og við á)</t>
  </si>
  <si>
    <t>Meistaraflokkur karla</t>
  </si>
  <si>
    <t>2. flokkur karla</t>
  </si>
  <si>
    <t>3. flokkur karla</t>
  </si>
  <si>
    <t>4. flokkur karla</t>
  </si>
  <si>
    <t>5. flokkur karla</t>
  </si>
  <si>
    <t>6. flokkur karla</t>
  </si>
  <si>
    <t>7. flokkur karla</t>
  </si>
  <si>
    <t>8. flokkur karla</t>
  </si>
  <si>
    <t>Meistaraflokkur kvenna</t>
  </si>
  <si>
    <t>2. flokkur kvenna</t>
  </si>
  <si>
    <t>3. flokkur kvenna</t>
  </si>
  <si>
    <t>4. flokkur kvenna</t>
  </si>
  <si>
    <t>5. flokkur kvenna</t>
  </si>
  <si>
    <t>6. flokkur kvenna</t>
  </si>
  <si>
    <t>7. flokkur kvenna</t>
  </si>
  <si>
    <t>8. flokkur kvenna</t>
  </si>
  <si>
    <t>Ef um rekstarfélag/hlutafélag utan um tiltekinn/tiltekna rekstrarhluta er að ræða.</t>
  </si>
  <si>
    <t>Hvaða rekstrarhluta?</t>
  </si>
  <si>
    <t>Framlag UEFA til barna- og unglingastarfs</t>
  </si>
  <si>
    <t>Framlög frá KSÍ</t>
  </si>
  <si>
    <t>Tekjur vegna félagaskipta leikmanna (seldir leikmenn)</t>
  </si>
  <si>
    <t>Leigutekjur vegna leikmanna</t>
  </si>
  <si>
    <t>Framlag v. barna- og unglingastarfs</t>
  </si>
  <si>
    <t>Framlag v. mannvirkja</t>
  </si>
  <si>
    <t>Framlag v. árangurs landsliða</t>
  </si>
  <si>
    <t>Framlag vegna leyfiskerfis</t>
  </si>
  <si>
    <t>Framlag frá UEFA</t>
  </si>
  <si>
    <t>Passa að stemmi við TCP 21.1 - XA - Gr.tafla</t>
  </si>
  <si>
    <t>Passa að fjárhæðir stemmi við TCP 21. - XB - Kröfutafla</t>
  </si>
  <si>
    <t>Passa að fjárhæðir stemmi við TCP 21.1 - XC - Leikmannaskrá</t>
  </si>
  <si>
    <t>Passa að stemmi við TCP 21.1 - XE - Opinb. Aðilar</t>
  </si>
  <si>
    <t>Passa að stemmi við TCP 21.1 - XC - Leikmannaskrá</t>
  </si>
  <si>
    <t xml:space="preserve">Ársreikningur </t>
  </si>
  <si>
    <t xml:space="preserve">[Textaboxið með heiti fyrirtækisins  </t>
  </si>
  <si>
    <t>er í sömu stærð og gatið á gráu möppunum]</t>
  </si>
  <si>
    <t>(Félag)</t>
  </si>
  <si>
    <r>
      <t>202</t>
    </r>
    <r>
      <rPr>
        <b/>
        <sz val="28"/>
        <color indexed="10"/>
        <rFont val="Trebuchet MS"/>
        <family val="2"/>
      </rPr>
      <t>x</t>
    </r>
  </si>
  <si>
    <t>(Heimilisfang)</t>
  </si>
  <si>
    <t>(Póstfang)</t>
  </si>
  <si>
    <t>(Kennitala)</t>
  </si>
  <si>
    <t>T.d. Uppeldisbætur</t>
  </si>
  <si>
    <t>Starfsemin á árinu og framtíðarhorfur</t>
  </si>
  <si>
    <t>Rekstrartekjur félagsins námu</t>
  </si>
  <si>
    <r>
      <t xml:space="preserve">Hagnaður </t>
    </r>
    <r>
      <rPr>
        <sz val="9"/>
        <color indexed="10"/>
        <rFont val="Cambria"/>
        <family val="2"/>
      </rPr>
      <t>(tap)</t>
    </r>
    <r>
      <rPr>
        <sz val="9"/>
        <rFont val="Cambria"/>
        <family val="2"/>
      </rPr>
      <t xml:space="preserve"> félagsins nam</t>
    </r>
  </si>
  <si>
    <t>Fjöldi ársverka nam</t>
  </si>
  <si>
    <t>Eignir félagsins námu</t>
  </si>
  <si>
    <t>Bókfært eigið fé nam</t>
  </si>
  <si>
    <t>Eiginfjárhlutfall félagins nam</t>
  </si>
  <si>
    <t>Eignir félagsins í árslok samkvæmt efnahagsreikningi námu</t>
  </si>
  <si>
    <t>Bókfært eigið fé í árslok samkvæmt efnahagsreikningi nam</t>
  </si>
  <si>
    <t>Eiginfjárhlutfall félagins í árslok samkvæmt efnahagsreikningi nam</t>
  </si>
  <si>
    <r>
      <t xml:space="preserve">Meðalfjöldi starfsmanna félagsins á árinu umreiknaður í heilsársstörf (ársverk) var </t>
    </r>
    <r>
      <rPr>
        <sz val="9"/>
        <color indexed="10"/>
        <rFont val="Cambria"/>
        <family val="2"/>
      </rPr>
      <t xml:space="preserve">XX </t>
    </r>
    <r>
      <rPr>
        <sz val="9"/>
        <rFont val="Cambria"/>
        <family val="2"/>
      </rPr>
      <t xml:space="preserve">(2020: </t>
    </r>
    <r>
      <rPr>
        <sz val="9"/>
        <color indexed="10"/>
        <rFont val="Cambria"/>
        <family val="2"/>
      </rPr>
      <t>XX</t>
    </r>
    <r>
      <rPr>
        <sz val="9"/>
        <rFont val="Cambria"/>
        <family val="2"/>
      </rPr>
      <t>).</t>
    </r>
  </si>
  <si>
    <t>Óvissuþættir í rekstri</t>
  </si>
  <si>
    <t>Atburðir eftir reikningsskiladag</t>
  </si>
  <si>
    <t>[Sem dæmi um markverða atburði eftir reikningsskiladag sem viðeigandi væri að fjalla um má m.a. nefna (a) lyktir málaferla, (b) verulegar fjárfestingar eða sölu eigna, (c) ákvarðanir um að leggja af tiltekna starfsemi félagsins og (d) kaup á dóttur- eða  hlutdeildarfélögum.]</t>
  </si>
  <si>
    <r>
      <t xml:space="preserve">Rekstrarhæfi </t>
    </r>
    <r>
      <rPr>
        <b/>
        <sz val="9"/>
        <color indexed="10"/>
        <rFont val="Calibri Light"/>
        <family val="2"/>
      </rPr>
      <t>[ef leikur vafi á rekstrarhæfi]</t>
    </r>
  </si>
  <si>
    <t>Tillaga til aðalfundar</t>
  </si>
  <si>
    <r>
      <t xml:space="preserve">Stjórn félagsins vísar í ársreikninginn um breytingar á eigin fé félagsins og ráðstöfun hagnaðar. </t>
    </r>
    <r>
      <rPr>
        <sz val="9"/>
        <color indexed="10"/>
        <rFont val="Cambria"/>
        <family val="2"/>
      </rPr>
      <t>[Stjórn félagsins leggur til að hagnaður / (tap) ársins verði yfirfærður / yfirfært til næsta árs, en vísar að öðru leyti í ársreikninginn um breytingar á eigin fé félagsins.]</t>
    </r>
  </si>
  <si>
    <r>
      <t xml:space="preserve">Ársreikningur </t>
    </r>
    <r>
      <rPr>
        <sz val="9"/>
        <color indexed="10"/>
        <rFont val="Cambria"/>
        <family val="2"/>
      </rPr>
      <t>XXX</t>
    </r>
    <r>
      <rPr>
        <sz val="9"/>
        <color indexed="8"/>
        <rFont val="Cambria"/>
        <family val="2"/>
      </rPr>
      <t xml:space="preserve"> fyrir árið 202</t>
    </r>
    <r>
      <rPr>
        <sz val="9"/>
        <color indexed="10"/>
        <rFont val="Cambria"/>
        <family val="1"/>
      </rPr>
      <t>x</t>
    </r>
    <r>
      <rPr>
        <sz val="9"/>
        <color indexed="8"/>
        <rFont val="Cambria"/>
        <family val="2"/>
      </rPr>
      <t xml:space="preserve"> er gerður í samræmi við lög um ársreikninga. </t>
    </r>
    <r>
      <rPr>
        <sz val="9"/>
        <color indexed="10"/>
        <rFont val="Cambria"/>
        <family val="2"/>
      </rPr>
      <t>[Ef samstæða bætist við: Ársreikningurinn tekur til félagsins og dótturfélaga þess (upptalning á dótturfélögum eða tilvísun í viðeigandi skýringu)]</t>
    </r>
  </si>
  <si>
    <r>
      <t xml:space="preserve">Aðalstarfsemi </t>
    </r>
    <r>
      <rPr>
        <sz val="9"/>
        <color indexed="10"/>
        <rFont val="Cambria"/>
        <family val="1"/>
      </rPr>
      <t>Knattspyrnufélagsins Knatta</t>
    </r>
    <r>
      <rPr>
        <sz val="9"/>
        <rFont val="Cambria"/>
        <family val="2"/>
      </rPr>
      <t xml:space="preserve"> er</t>
    </r>
    <r>
      <rPr>
        <sz val="9"/>
        <color indexed="10"/>
        <rFont val="Cambria"/>
        <family val="1"/>
      </rPr>
      <t xml:space="preserve"> XXXX</t>
    </r>
  </si>
  <si>
    <r>
      <t>31.12.202</t>
    </r>
    <r>
      <rPr>
        <b/>
        <sz val="9"/>
        <color indexed="10"/>
        <rFont val="Cambria"/>
        <family val="1"/>
      </rPr>
      <t>x</t>
    </r>
  </si>
  <si>
    <r>
      <t>202</t>
    </r>
    <r>
      <rPr>
        <b/>
        <sz val="9"/>
        <color indexed="10"/>
        <rFont val="Cambria"/>
        <family val="1"/>
      </rPr>
      <t>x</t>
    </r>
  </si>
  <si>
    <t>[Ef tekjur félagsins eða afkoma hafa breyst verulega milli ára ætti að upplýsa um ástæður þess, sé hægt að skýra þær sveiflur. Dæmi um það gæti verið verulegar breytingar á umfangi rekstrar milli ára, svo sem að félagið hafi opnað nýjar starfsstöðvar, innleitt nýja starfsemi eða lagt niður tiltekna starfsemi. Sem dæmi um þróun í fjárhagslegri stöðu sem fjalla ætti um má nefna (a) nýjar lántökur á árinu ef þær eru verulegar, (b) fjárhagslega endurskipulagningu eða (c) verulegar fjárfestingar. Vel getur farið á því að fjalla með hnitmiðuðum hætti um slík atriði í skýrslu stjórnar með vísan til nánari umfjöllunar í viðeigandi skýringar í ársreikningi.]
[Upplýsa skal um atriði sem mikilvæg eru við mat á fjárhagslegri stöðu félagsins og afkomu þess á reikningsárinu og ekki koma fram í efnahagsreikningi eða rekstrarreikningi eða skýringum með þeim. Dæmi um þetta gætu verið áskoranir sem félag stendur frammi fyrir vegna langtímafjármögnunar, verulegar sveiflur í tekjum eða kostnaði]</t>
  </si>
  <si>
    <t xml:space="preserve">[Áhrif heimsfaraldurs er dæmi um óvenjulegar aðstæður sem gætu hafa leitt til þess að afkoma félagsins var mun betri eða verri en ella hefði orðið. Í þess háttar tilvikum væri nauðsynlegt að fjalla um það svo notendum reikningsskilanna sé ljóst að afkoma ársins hafi verið óvenjuleg og ekki endilega lýsandi fyrir vænta afkomu félagsins í framtíðinni. </t>
  </si>
  <si>
    <t xml:space="preserve">[Viðvarandi taprekstur og/eða neikvætt eigið fé í árslok væri dæmi um aðstæður sem myndu kalla á að fjallað yrði um rekstrarhæfi. Sama gildir ef lánaskilmálar eru ekki uppfylltir í árslok. Ef stjórnendur telja að félag sé rekstrarhæft þrátt fyrir slæma fjárhagsstöðu er nauðsynlegt að fjallað sé um af hverju þeir telja svo vera. Neikvæðir atburðir eftir lok reikningsskiladags gætu leitt til þess að rekstrarhæfi sé ógnað, jafnvel þó afkoma ársins hafi verið góð. </t>
  </si>
  <si>
    <r>
      <t xml:space="preserve">Stjórn og framkvæmdastjóri </t>
    </r>
    <r>
      <rPr>
        <sz val="9"/>
        <color indexed="10"/>
        <rFont val="Cambria"/>
        <family val="2"/>
      </rPr>
      <t>XXX</t>
    </r>
    <r>
      <rPr>
        <sz val="9"/>
        <color indexed="8"/>
        <rFont val="Cambria"/>
        <family val="2"/>
      </rPr>
      <t xml:space="preserve"> staðfesta hér með ársreikning félagsins með undirritun sinni.</t>
    </r>
  </si>
  <si>
    <t>Stuðull keyptra leikmanna</t>
  </si>
</sst>
</file>

<file path=xl/styles.xml><?xml version="1.0" encoding="utf-8"?>
<styleSheet xmlns="http://schemas.openxmlformats.org/spreadsheetml/2006/main">
  <numFmts count="6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 &quot;ISK&quot;;\-#,##0\ &quot;ISK&quot;"/>
    <numFmt numFmtId="165" formatCode="#,##0\ &quot;ISK&quot;;[Red]\-#,##0\ &quot;ISK&quot;"/>
    <numFmt numFmtId="166" formatCode="#,##0.00\ &quot;ISK&quot;;\-#,##0.00\ &quot;ISK&quot;"/>
    <numFmt numFmtId="167" formatCode="#,##0.00\ &quot;ISK&quot;;[Red]\-#,##0.00\ &quot;ISK&quot;"/>
    <numFmt numFmtId="168" formatCode="_-* #,##0\ &quot;ISK&quot;_-;\-* #,##0\ &quot;ISK&quot;_-;_-* &quot;-&quot;\ &quot;ISK&quot;_-;_-@_-"/>
    <numFmt numFmtId="169" formatCode="_-* #,##0\ _I_S_K_-;\-* #,##0\ _I_S_K_-;_-* &quot;-&quot;\ _I_S_K_-;_-@_-"/>
    <numFmt numFmtId="170" formatCode="_-* #,##0.00\ &quot;ISK&quot;_-;\-* #,##0.00\ &quot;ISK&quot;_-;_-* &quot;-&quot;??\ &quot;ISK&quot;_-;_-@_-"/>
    <numFmt numFmtId="171" formatCode="_-* #,##0.00\ _I_S_K_-;\-* #,##0.00\ _I_S_K_-;_-* &quot;-&quot;??\ _I_S_K_-;_-@_-"/>
    <numFmt numFmtId="172" formatCode="_-* #,##0\ _k_r_._-;\-* #,##0\ _k_r_._-;_-* &quot;-&quot;\ _k_r_._-;_-@_-"/>
    <numFmt numFmtId="173" formatCode="_ &quot;SFr.&quot;\ * #,##0_ ;_ &quot;SFr.&quot;\ * \-#,##0_ ;_ &quot;SFr.&quot;\ * &quot;-&quot;_ ;_ @_ "/>
    <numFmt numFmtId="174" formatCode="_ * #,##0_ ;_ * \-#,##0_ ;_ * &quot;-&quot;_ ;_ @_ "/>
    <numFmt numFmtId="175" formatCode="_ &quot;SFr.&quot;\ * #,##0.00_ ;_ &quot;SFr.&quot;\ * \-#,##0.00_ ;_ &quot;SFr.&quot;\ * &quot;-&quot;??_ ;_ @_ "/>
    <numFmt numFmtId="176" formatCode="_ * #,##0.00_ ;_ * \-#,##0.00_ ;_ * &quot;-&quot;??_ ;_ @_ "/>
    <numFmt numFmtId="177" formatCode="\ * #,##0\ ;[Red]\ \-* #,##0"/>
    <numFmt numFmtId="178" formatCode="\ * #\ ###\ ##0\ ;\ \(#\ ###\ ##0\)"/>
    <numFmt numFmtId="179" formatCode="[$-F800]dddd\,\ mmmm\ dd\,\ yyyy"/>
    <numFmt numFmtId="180" formatCode="dd/mm/yyyy;@"/>
    <numFmt numFmtId="181" formatCode="#,##0\ _k_r_."/>
    <numFmt numFmtId="182" formatCode="#,##0\ &quot;kr.&quot;"/>
    <numFmt numFmtId="183" formatCode="#.##0\ ;[Red]\(#.##0\)"/>
    <numFmt numFmtId="184" formatCode="#,##0\ ;[Red]\(#,##0\)"/>
    <numFmt numFmtId="185" formatCode="@\ *."/>
    <numFmt numFmtId="186" formatCode="@*."/>
    <numFmt numFmtId="187" formatCode="#,##0\ ;\(#,##0\)"/>
    <numFmt numFmtId="188" formatCode="_-* #,##0\ [$kr.-40F]_-;\-* #,##0\ [$kr.-40F]_-;_-* &quot;-&quot;??\ [$kr.-40F]_-;_-@_-"/>
    <numFmt numFmtId="189" formatCode="dd/mm/yyyy"/>
    <numFmt numFmtId="190" formatCode="#,##0;\(#,##0\);0;@"/>
    <numFmt numFmtId="191" formatCode="#,##0,;\(#,##0,\);0;@"/>
    <numFmt numFmtId="192" formatCode="#,##0.00\ ;[Red]\(#,##0.00\)"/>
    <numFmt numFmtId="193" formatCode="#,###\ ;[Red]\(#,###\)"/>
    <numFmt numFmtId="194" formatCode="0.0%"/>
    <numFmt numFmtId="195" formatCode="dd\.mm\.yyyy"/>
    <numFmt numFmtId="196" formatCode="#,##0.00%\ ;[Red]\(#,##0.00%\)"/>
    <numFmt numFmtId="197" formatCode="#,##0\ ;[Red]\ \(#,##0\)"/>
    <numFmt numFmtId="198" formatCode="#.##0;\(#.##0\)"/>
    <numFmt numFmtId="199" formatCode="#,##0\ ;[Red]\(* #,##0\)"/>
    <numFmt numFmtId="200" formatCode="m/d"/>
    <numFmt numFmtId="201" formatCode="m/d/yy\ h:mm"/>
    <numFmt numFmtId="202" formatCode="\(#,##0\);#,##0_)"/>
    <numFmt numFmtId="203" formatCode="#,##0,_);\(#,##0,\)"/>
    <numFmt numFmtId="204" formatCode="\(#,##0,\);#,##0,_)"/>
    <numFmt numFmtId="205" formatCode="\(#,##0.00\);#,##0.00_)"/>
    <numFmt numFmtId="206" formatCode="#"/>
    <numFmt numFmtId="207" formatCode="#,##0.00\ ;\(#,##0.00\)"/>
    <numFmt numFmtId="208" formatCode="#&quot;.&quot;"/>
    <numFmt numFmtId="209" formatCode="#,##0.0;\(#,##0.0\)"/>
    <numFmt numFmtId="210" formatCode="0.0"/>
    <numFmt numFmtId="211" formatCode="#,##0.0\ ;\(#,##0.0\)"/>
    <numFmt numFmtId="212" formatCode="#,##0.0\ ;[Red]\(#,##0.0\)"/>
    <numFmt numFmtId="213" formatCode="[Red]#,##0\ ;\(#,##0\)"/>
    <numFmt numFmtId="214" formatCode="\$#,##0\ ;\(\$#,##0\)"/>
    <numFmt numFmtId="215" formatCode="#,##0.0000\ ;\(#,##0.0000\)"/>
    <numFmt numFmtId="216" formatCode="_-* #,##0\ _k_r_._-;\-* #,##0\ _k_r_._-;_-* &quot;-&quot;??\ _k_r_._-;_-@_-"/>
    <numFmt numFmtId="217" formatCode="0.0000000%"/>
    <numFmt numFmtId="218" formatCode="0.00000000%"/>
    <numFmt numFmtId="219" formatCode="#,##0.000\ ;[Red]\(#,##0.000\)"/>
    <numFmt numFmtId="220" formatCode="0.000%"/>
    <numFmt numFmtId="221" formatCode="&quot;Yes&quot;;&quot;Yes&quot;;&quot;No&quot;"/>
    <numFmt numFmtId="222" formatCode="&quot;True&quot;;&quot;True&quot;;&quot;False&quot;"/>
    <numFmt numFmtId="223" formatCode="&quot;On&quot;;&quot;On&quot;;&quot;Off&quot;"/>
    <numFmt numFmtId="224" formatCode="[$€-2]\ #,##0.00_);[Red]\([$€-2]\ #,##0.00\)"/>
  </numFmts>
  <fonts count="115">
    <font>
      <sz val="11"/>
      <name val="Arial"/>
      <family val="0"/>
    </font>
    <font>
      <sz val="12"/>
      <name val="Times New Roman"/>
      <family val="1"/>
    </font>
    <font>
      <sz val="10"/>
      <name val="Times New Roman"/>
      <family val="1"/>
    </font>
    <font>
      <b/>
      <sz val="12"/>
      <name val="Times New Roman"/>
      <family val="1"/>
    </font>
    <font>
      <b/>
      <sz val="10"/>
      <name val="Times New Roman"/>
      <family val="1"/>
    </font>
    <font>
      <b/>
      <sz val="14"/>
      <name val="Times New Roman"/>
      <family val="1"/>
    </font>
    <font>
      <sz val="14"/>
      <name val="Times New Roman"/>
      <family val="1"/>
    </font>
    <font>
      <i/>
      <sz val="12"/>
      <name val="Times New Roman"/>
      <family val="1"/>
    </font>
    <font>
      <b/>
      <sz val="11"/>
      <name val="Times New Roman"/>
      <family val="1"/>
    </font>
    <font>
      <sz val="11"/>
      <name val="Times New Roman"/>
      <family val="1"/>
    </font>
    <font>
      <u val="single"/>
      <sz val="6.6"/>
      <color indexed="12"/>
      <name val="Arial"/>
      <family val="2"/>
    </font>
    <font>
      <u val="single"/>
      <sz val="6.6"/>
      <color indexed="36"/>
      <name val="Arial"/>
      <family val="2"/>
    </font>
    <font>
      <i/>
      <sz val="11"/>
      <name val="Times New Roman"/>
      <family val="1"/>
    </font>
    <font>
      <i/>
      <sz val="10"/>
      <name val="Times New Roman"/>
      <family val="1"/>
    </font>
    <font>
      <b/>
      <sz val="9"/>
      <name val="Times New Roman"/>
      <family val="1"/>
    </font>
    <font>
      <sz val="9"/>
      <name val="Times New Roman"/>
      <family val="1"/>
    </font>
    <font>
      <b/>
      <sz val="9"/>
      <name val="Arial"/>
      <family val="2"/>
    </font>
    <font>
      <sz val="9"/>
      <name val="Arial"/>
      <family val="2"/>
    </font>
    <font>
      <sz val="12"/>
      <name val="Arial"/>
      <family val="2"/>
    </font>
    <font>
      <b/>
      <sz val="16"/>
      <name val="Times New Roman"/>
      <family val="1"/>
    </font>
    <font>
      <sz val="10"/>
      <name val="Arial"/>
      <family val="2"/>
    </font>
    <font>
      <sz val="12"/>
      <color indexed="10"/>
      <name val="Times New Roman"/>
      <family val="1"/>
    </font>
    <font>
      <b/>
      <i/>
      <sz val="12"/>
      <name val="Times New Roman"/>
      <family val="1"/>
    </font>
    <font>
      <sz val="8"/>
      <name val="Times New Roman"/>
      <family val="1"/>
    </font>
    <font>
      <sz val="11"/>
      <name val="Trebuchet MS"/>
      <family val="2"/>
    </font>
    <font>
      <sz val="10"/>
      <name val="Tms Rmn"/>
      <family val="0"/>
    </font>
    <font>
      <b/>
      <sz val="16"/>
      <name val="Trebuchet MS"/>
      <family val="2"/>
    </font>
    <font>
      <sz val="16"/>
      <name val="Trebuchet MS"/>
      <family val="2"/>
    </font>
    <font>
      <sz val="11"/>
      <color indexed="10"/>
      <name val="Trebuchet MS"/>
      <family val="2"/>
    </font>
    <font>
      <sz val="11"/>
      <name val="Garamond"/>
      <family val="1"/>
    </font>
    <font>
      <sz val="11"/>
      <color indexed="10"/>
      <name val="Garamond"/>
      <family val="1"/>
    </font>
    <font>
      <b/>
      <sz val="11"/>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name val="Arial"/>
      <family val="2"/>
    </font>
    <font>
      <sz val="11"/>
      <color indexed="12"/>
      <name val="Times New Roman"/>
      <family val="1"/>
    </font>
    <font>
      <b/>
      <sz val="11"/>
      <color indexed="10"/>
      <name val="Times New Roman"/>
      <family val="1"/>
    </font>
    <font>
      <sz val="10"/>
      <name val="Helv"/>
      <family val="0"/>
    </font>
    <font>
      <sz val="10"/>
      <name val="MS Sans Serif"/>
      <family val="2"/>
    </font>
    <font>
      <sz val="10"/>
      <name val="Times rmn"/>
      <family val="0"/>
    </font>
    <font>
      <b/>
      <sz val="11"/>
      <name val="Garamond"/>
      <family val="1"/>
    </font>
    <font>
      <sz val="10"/>
      <name val="Garamond"/>
      <family val="1"/>
    </font>
    <font>
      <sz val="10"/>
      <name val="Frugtier roman"/>
      <family val="0"/>
    </font>
    <font>
      <b/>
      <sz val="28"/>
      <name val="Trebuchet MS"/>
      <family val="2"/>
    </font>
    <font>
      <sz val="18"/>
      <name val="Trebuchet MS"/>
      <family val="2"/>
    </font>
    <font>
      <sz val="10"/>
      <color indexed="10"/>
      <name val="Arial"/>
      <family val="2"/>
    </font>
    <font>
      <sz val="10"/>
      <name val="Frutiger roman"/>
      <family val="0"/>
    </font>
    <font>
      <sz val="10"/>
      <color indexed="24"/>
      <name val="Arial"/>
      <family val="2"/>
    </font>
    <font>
      <b/>
      <sz val="18"/>
      <color indexed="24"/>
      <name val="Arial"/>
      <family val="2"/>
    </font>
    <font>
      <b/>
      <sz val="12"/>
      <color indexed="24"/>
      <name val="Arial"/>
      <family val="2"/>
    </font>
    <font>
      <b/>
      <sz val="28"/>
      <color indexed="10"/>
      <name val="Trebuchet MS"/>
      <family val="2"/>
    </font>
    <font>
      <sz val="9"/>
      <color indexed="8"/>
      <name val="Cambria"/>
      <family val="2"/>
    </font>
    <font>
      <sz val="9"/>
      <color indexed="10"/>
      <name val="Cambria"/>
      <family val="2"/>
    </font>
    <font>
      <sz val="9"/>
      <name val="Cambria"/>
      <family val="2"/>
    </font>
    <font>
      <b/>
      <sz val="9"/>
      <color indexed="10"/>
      <name val="Calibri Light"/>
      <family val="2"/>
    </font>
    <font>
      <b/>
      <sz val="9"/>
      <color indexed="10"/>
      <name val="Cambria"/>
      <family val="1"/>
    </font>
    <font>
      <b/>
      <sz val="15"/>
      <color indexed="56"/>
      <name val="Calibri"/>
      <family val="2"/>
    </font>
    <font>
      <b/>
      <sz val="13"/>
      <color indexed="56"/>
      <name val="Calibri"/>
      <family val="2"/>
    </font>
    <font>
      <b/>
      <sz val="11"/>
      <color indexed="8"/>
      <name val="Calibri"/>
      <family val="2"/>
    </font>
    <font>
      <sz val="12"/>
      <color indexed="8"/>
      <name val="Times New Roman"/>
      <family val="1"/>
    </font>
    <font>
      <sz val="11"/>
      <color indexed="55"/>
      <name val="Calibri"/>
      <family val="2"/>
    </font>
    <font>
      <i/>
      <sz val="11"/>
      <color indexed="10"/>
      <name val="Calibri"/>
      <family val="2"/>
    </font>
    <font>
      <b/>
      <sz val="14"/>
      <color indexed="8"/>
      <name val="Calibri"/>
      <family val="2"/>
    </font>
    <font>
      <i/>
      <sz val="11"/>
      <color indexed="8"/>
      <name val="Calibri"/>
      <family val="2"/>
    </font>
    <font>
      <sz val="11"/>
      <color indexed="10"/>
      <name val="Times New Roman"/>
      <family val="1"/>
    </font>
    <font>
      <b/>
      <sz val="9"/>
      <name val="Cambria"/>
      <family val="2"/>
    </font>
    <font>
      <b/>
      <sz val="11"/>
      <color indexed="8"/>
      <name val="Garamond"/>
      <family val="0"/>
    </font>
    <font>
      <b/>
      <sz val="11"/>
      <color indexed="10"/>
      <name val="Garamond"/>
      <family val="0"/>
    </font>
    <font>
      <sz val="11"/>
      <color indexed="8"/>
      <name val="Garamond"/>
      <family val="0"/>
    </font>
    <font>
      <b/>
      <sz val="11"/>
      <color indexed="8"/>
      <name val="Trebuchet MS"/>
      <family val="0"/>
    </font>
    <font>
      <b/>
      <sz val="11"/>
      <color indexed="10"/>
      <name val="Trebuchet MS"/>
      <family val="0"/>
    </font>
    <font>
      <sz val="10"/>
      <color indexed="8"/>
      <name val="Times New Roman"/>
      <family val="0"/>
    </font>
    <font>
      <i/>
      <sz val="10"/>
      <color indexed="17"/>
      <name val="Times New Roman"/>
      <family val="0"/>
    </font>
    <font>
      <i/>
      <sz val="10"/>
      <color indexed="8"/>
      <name val="Times New Roman"/>
      <family val="0"/>
    </font>
    <font>
      <i/>
      <sz val="12"/>
      <color indexed="8"/>
      <name val="Times New Roman"/>
      <family val="0"/>
    </font>
    <font>
      <b/>
      <sz val="11"/>
      <color indexed="1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1"/>
      <color theme="0" tint="-0.24997000396251678"/>
      <name val="Calibri"/>
      <family val="2"/>
    </font>
    <font>
      <i/>
      <sz val="11"/>
      <color rgb="FFFF0000"/>
      <name val="Calibri"/>
      <family val="2"/>
    </font>
    <font>
      <b/>
      <sz val="14"/>
      <color theme="1"/>
      <name val="Calibri"/>
      <family val="2"/>
    </font>
    <font>
      <i/>
      <sz val="11"/>
      <color theme="1"/>
      <name val="Calibri"/>
      <family val="2"/>
    </font>
    <font>
      <sz val="11"/>
      <color rgb="FFFF0000"/>
      <name val="Garamond"/>
      <family val="1"/>
    </font>
    <font>
      <sz val="11"/>
      <color rgb="FFFF0000"/>
      <name val="Times New Roman"/>
      <family val="1"/>
    </font>
    <font>
      <sz val="9"/>
      <color rgb="FF000000"/>
      <name val="Cambria"/>
      <family val="2"/>
    </font>
    <font>
      <b/>
      <sz val="28"/>
      <color rgb="FFFF0000"/>
      <name val="Trebuchet MS"/>
      <family val="2"/>
    </font>
    <font>
      <sz val="9"/>
      <color rgb="FFFF0000"/>
      <name val="Cambria"/>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9"/>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bottom>
        <color indexed="63"/>
      </bottom>
    </border>
    <border>
      <left/>
      <right/>
      <top style="thin"/>
      <bottom style="double"/>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double"/>
    </border>
    <border>
      <left>
        <color indexed="63"/>
      </left>
      <right style="thin"/>
      <top>
        <color indexed="63"/>
      </top>
      <bottom style="thin"/>
    </border>
    <border>
      <left style="thin"/>
      <right style="medium"/>
      <top>
        <color indexed="63"/>
      </top>
      <bottom>
        <color indexed="63"/>
      </bottom>
    </border>
    <border>
      <left style="medium"/>
      <right style="medium"/>
      <top style="medium"/>
      <bottom style="medium"/>
    </border>
    <border>
      <left>
        <color indexed="63"/>
      </left>
      <right style="thin"/>
      <top>
        <color indexed="63"/>
      </top>
      <bottom style="double"/>
    </border>
    <border>
      <left style="medium"/>
      <right style="thin"/>
      <top style="double"/>
      <bottom style="medium"/>
    </border>
    <border>
      <left>
        <color indexed="63"/>
      </left>
      <right style="thin"/>
      <top>
        <color indexed="63"/>
      </top>
      <bottom style="medium"/>
    </border>
    <border>
      <left style="thin"/>
      <right style="thin"/>
      <top>
        <color indexed="63"/>
      </top>
      <bottom style="medium"/>
    </border>
    <border>
      <left style="medium"/>
      <right style="thin"/>
      <top style="medium"/>
      <bottom style="medium"/>
    </border>
    <border>
      <left>
        <color indexed="63"/>
      </left>
      <right style="thin"/>
      <top style="medium"/>
      <bottom style="medium"/>
    </border>
    <border>
      <left style="medium"/>
      <right style="thin"/>
      <top style="thin"/>
      <bottom style="thin"/>
    </border>
    <border>
      <left>
        <color indexed="63"/>
      </left>
      <right style="medium"/>
      <top style="thin"/>
      <bottom style="thin"/>
    </border>
    <border>
      <left style="medium"/>
      <right style="thin"/>
      <top style="thin"/>
      <bottom>
        <color indexed="63"/>
      </bottom>
    </border>
    <border>
      <left>
        <color indexed="63"/>
      </left>
      <right style="medium"/>
      <top style="thin"/>
      <bottom>
        <color indexed="63"/>
      </bottom>
    </border>
    <border>
      <left style="medium"/>
      <right style="thin"/>
      <top style="thin"/>
      <bottom style="medium"/>
    </border>
    <border>
      <left style="thin"/>
      <right style="thin"/>
      <top style="thin"/>
      <bottom style="medium"/>
    </border>
    <border>
      <left>
        <color indexed="63"/>
      </left>
      <right style="medium"/>
      <top style="thin"/>
      <bottom style="medium"/>
    </border>
    <border>
      <left style="thin"/>
      <right style="medium"/>
      <top style="thin"/>
      <bottom style="thin"/>
    </border>
    <border>
      <left style="thin"/>
      <right style="medium"/>
      <top style="thin"/>
      <bottom style="medium"/>
    </border>
    <border>
      <left>
        <color indexed="63"/>
      </left>
      <right>
        <color indexed="63"/>
      </right>
      <top>
        <color indexed="63"/>
      </top>
      <bottom style="double"/>
    </border>
    <border>
      <left style="medium"/>
      <right style="thin"/>
      <top>
        <color indexed="63"/>
      </top>
      <bottom style="thin"/>
    </border>
    <border>
      <left>
        <color indexed="63"/>
      </left>
      <right style="medium"/>
      <top>
        <color indexed="63"/>
      </top>
      <bottom style="thin"/>
    </border>
    <border>
      <left style="thin"/>
      <right style="medium"/>
      <top>
        <color indexed="63"/>
      </top>
      <bottom style="thin"/>
    </border>
    <border>
      <left style="thin"/>
      <right style="thin"/>
      <top style="double"/>
      <bottom style="medium"/>
    </border>
    <border>
      <left style="thin"/>
      <right style="thin"/>
      <top style="thin"/>
      <bottom style="double"/>
    </border>
    <border>
      <left style="medium"/>
      <right style="medium"/>
      <top style="medium"/>
      <bottom>
        <color indexed="63"/>
      </bottom>
    </border>
    <border>
      <left style="medium"/>
      <right style="medium"/>
      <top>
        <color indexed="63"/>
      </top>
      <bottom>
        <color indexed="63"/>
      </bottom>
    </border>
    <border>
      <left style="medium"/>
      <right style="medium"/>
      <top style="double"/>
      <bottom style="medium"/>
    </border>
    <border>
      <left style="thin"/>
      <right style="thin"/>
      <top style="medium"/>
      <bottom style="medium"/>
    </border>
    <border>
      <left/>
      <right/>
      <top style="thin"/>
      <bottom style="medium"/>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thin"/>
      <top style="medium"/>
      <bottom>
        <color indexed="63"/>
      </bottom>
    </border>
    <border>
      <left>
        <color indexed="63"/>
      </left>
      <right style="medium"/>
      <top style="medium"/>
      <bottom>
        <color indexed="63"/>
      </bottom>
    </border>
    <border>
      <left>
        <color indexed="63"/>
      </left>
      <right style="medium"/>
      <top>
        <color indexed="63"/>
      </top>
      <bottom style="medium"/>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32" fillId="3" borderId="0" applyNumberFormat="0" applyBorder="0" applyAlignment="0" applyProtection="0"/>
    <xf numFmtId="0" fontId="88" fillId="4" borderId="0" applyNumberFormat="0" applyBorder="0" applyAlignment="0" applyProtection="0"/>
    <xf numFmtId="0" fontId="32" fillId="5" borderId="0" applyNumberFormat="0" applyBorder="0" applyAlignment="0" applyProtection="0"/>
    <xf numFmtId="0" fontId="88" fillId="6" borderId="0" applyNumberFormat="0" applyBorder="0" applyAlignment="0" applyProtection="0"/>
    <xf numFmtId="0" fontId="32" fillId="7" borderId="0" applyNumberFormat="0" applyBorder="0" applyAlignment="0" applyProtection="0"/>
    <xf numFmtId="0" fontId="88" fillId="8" borderId="0" applyNumberFormat="0" applyBorder="0" applyAlignment="0" applyProtection="0"/>
    <xf numFmtId="0" fontId="32" fillId="9" borderId="0" applyNumberFormat="0" applyBorder="0" applyAlignment="0" applyProtection="0"/>
    <xf numFmtId="0" fontId="88" fillId="10" borderId="0" applyNumberFormat="0" applyBorder="0" applyAlignment="0" applyProtection="0"/>
    <xf numFmtId="0" fontId="32" fillId="11" borderId="0" applyNumberFormat="0" applyBorder="0" applyAlignment="0" applyProtection="0"/>
    <xf numFmtId="0" fontId="88" fillId="12" borderId="0" applyNumberFormat="0" applyBorder="0" applyAlignment="0" applyProtection="0"/>
    <xf numFmtId="0" fontId="32" fillId="13" borderId="0" applyNumberFormat="0" applyBorder="0" applyAlignment="0" applyProtection="0"/>
    <xf numFmtId="0" fontId="88" fillId="14" borderId="0" applyNumberFormat="0" applyBorder="0" applyAlignment="0" applyProtection="0"/>
    <xf numFmtId="0" fontId="32" fillId="15" borderId="0" applyNumberFormat="0" applyBorder="0" applyAlignment="0" applyProtection="0"/>
    <xf numFmtId="0" fontId="88" fillId="16" borderId="0" applyNumberFormat="0" applyBorder="0" applyAlignment="0" applyProtection="0"/>
    <xf numFmtId="0" fontId="32" fillId="17" borderId="0" applyNumberFormat="0" applyBorder="0" applyAlignment="0" applyProtection="0"/>
    <xf numFmtId="0" fontId="88" fillId="18" borderId="0" applyNumberFormat="0" applyBorder="0" applyAlignment="0" applyProtection="0"/>
    <xf numFmtId="0" fontId="32" fillId="19" borderId="0" applyNumberFormat="0" applyBorder="0" applyAlignment="0" applyProtection="0"/>
    <xf numFmtId="0" fontId="88" fillId="20" borderId="0" applyNumberFormat="0" applyBorder="0" applyAlignment="0" applyProtection="0"/>
    <xf numFmtId="0" fontId="32" fillId="9" borderId="0" applyNumberFormat="0" applyBorder="0" applyAlignment="0" applyProtection="0"/>
    <xf numFmtId="0" fontId="88" fillId="21" borderId="0" applyNumberFormat="0" applyBorder="0" applyAlignment="0" applyProtection="0"/>
    <xf numFmtId="0" fontId="32" fillId="15" borderId="0" applyNumberFormat="0" applyBorder="0" applyAlignment="0" applyProtection="0"/>
    <xf numFmtId="0" fontId="88" fillId="22" borderId="0" applyNumberFormat="0" applyBorder="0" applyAlignment="0" applyProtection="0"/>
    <xf numFmtId="0" fontId="32" fillId="23" borderId="0" applyNumberFormat="0" applyBorder="0" applyAlignment="0" applyProtection="0"/>
    <xf numFmtId="0" fontId="89" fillId="24" borderId="0" applyNumberFormat="0" applyBorder="0" applyAlignment="0" applyProtection="0"/>
    <xf numFmtId="0" fontId="33" fillId="25" borderId="0" applyNumberFormat="0" applyBorder="0" applyAlignment="0" applyProtection="0"/>
    <xf numFmtId="0" fontId="89" fillId="26" borderId="0" applyNumberFormat="0" applyBorder="0" applyAlignment="0" applyProtection="0"/>
    <xf numFmtId="0" fontId="33" fillId="17" borderId="0" applyNumberFormat="0" applyBorder="0" applyAlignment="0" applyProtection="0"/>
    <xf numFmtId="0" fontId="89" fillId="27" borderId="0" applyNumberFormat="0" applyBorder="0" applyAlignment="0" applyProtection="0"/>
    <xf numFmtId="0" fontId="33" fillId="19" borderId="0" applyNumberFormat="0" applyBorder="0" applyAlignment="0" applyProtection="0"/>
    <xf numFmtId="0" fontId="89" fillId="28" borderId="0" applyNumberFormat="0" applyBorder="0" applyAlignment="0" applyProtection="0"/>
    <xf numFmtId="0" fontId="33" fillId="29" borderId="0" applyNumberFormat="0" applyBorder="0" applyAlignment="0" applyProtection="0"/>
    <xf numFmtId="0" fontId="89" fillId="30" borderId="0" applyNumberFormat="0" applyBorder="0" applyAlignment="0" applyProtection="0"/>
    <xf numFmtId="0" fontId="33" fillId="31" borderId="0" applyNumberFormat="0" applyBorder="0" applyAlignment="0" applyProtection="0"/>
    <xf numFmtId="0" fontId="89" fillId="32" borderId="0" applyNumberFormat="0" applyBorder="0" applyAlignment="0" applyProtection="0"/>
    <xf numFmtId="0" fontId="33" fillId="33" borderId="0" applyNumberFormat="0" applyBorder="0" applyAlignment="0" applyProtection="0"/>
    <xf numFmtId="0" fontId="89" fillId="34" borderId="0" applyNumberFormat="0" applyBorder="0" applyAlignment="0" applyProtection="0"/>
    <xf numFmtId="0" fontId="33" fillId="35" borderId="0" applyNumberFormat="0" applyBorder="0" applyAlignment="0" applyProtection="0"/>
    <xf numFmtId="0" fontId="89" fillId="36" borderId="0" applyNumberFormat="0" applyBorder="0" applyAlignment="0" applyProtection="0"/>
    <xf numFmtId="0" fontId="33" fillId="37" borderId="0" applyNumberFormat="0" applyBorder="0" applyAlignment="0" applyProtection="0"/>
    <xf numFmtId="0" fontId="89" fillId="38" borderId="0" applyNumberFormat="0" applyBorder="0" applyAlignment="0" applyProtection="0"/>
    <xf numFmtId="0" fontId="33" fillId="39" borderId="0" applyNumberFormat="0" applyBorder="0" applyAlignment="0" applyProtection="0"/>
    <xf numFmtId="0" fontId="89" fillId="40" borderId="0" applyNumberFormat="0" applyBorder="0" applyAlignment="0" applyProtection="0"/>
    <xf numFmtId="0" fontId="33" fillId="29" borderId="0" applyNumberFormat="0" applyBorder="0" applyAlignment="0" applyProtection="0"/>
    <xf numFmtId="0" fontId="89" fillId="41" borderId="0" applyNumberFormat="0" applyBorder="0" applyAlignment="0" applyProtection="0"/>
    <xf numFmtId="0" fontId="33" fillId="31" borderId="0" applyNumberFormat="0" applyBorder="0" applyAlignment="0" applyProtection="0"/>
    <xf numFmtId="0" fontId="89" fillId="42" borderId="0" applyNumberFormat="0" applyBorder="0" applyAlignment="0" applyProtection="0"/>
    <xf numFmtId="0" fontId="33" fillId="43" borderId="0" applyNumberFormat="0" applyBorder="0" applyAlignment="0" applyProtection="0"/>
    <xf numFmtId="0" fontId="90" fillId="44" borderId="0" applyNumberFormat="0" applyBorder="0" applyAlignment="0" applyProtection="0"/>
    <xf numFmtId="0" fontId="34" fillId="5" borderId="0" applyNumberFormat="0" applyBorder="0" applyAlignment="0" applyProtection="0"/>
    <xf numFmtId="37" fontId="0" fillId="0" borderId="0" applyFont="0" applyFill="0" applyBorder="0" applyAlignment="0" applyProtection="0"/>
    <xf numFmtId="202" fontId="0" fillId="0" borderId="0" applyFont="0" applyFill="0" applyBorder="0" applyAlignment="0" applyProtection="0"/>
    <xf numFmtId="203" fontId="0" fillId="0" borderId="0" applyFont="0" applyFill="0" applyBorder="0" applyAlignment="0" applyProtection="0"/>
    <xf numFmtId="204" fontId="0" fillId="0" borderId="0" applyFont="0" applyFill="0" applyBorder="0" applyAlignment="0" applyProtection="0"/>
    <xf numFmtId="191" fontId="47" fillId="0" borderId="0" applyFill="0" applyBorder="0" applyAlignment="0" applyProtection="0"/>
    <xf numFmtId="190" fontId="47" fillId="0" borderId="0" applyFill="0" applyBorder="0" applyAlignment="0" applyProtection="0"/>
    <xf numFmtId="0" fontId="91" fillId="45" borderId="1" applyNumberFormat="0" applyAlignment="0" applyProtection="0"/>
    <xf numFmtId="0" fontId="35" fillId="46" borderId="2" applyNumberFormat="0" applyAlignment="0" applyProtection="0"/>
    <xf numFmtId="0" fontId="92" fillId="47" borderId="3" applyNumberFormat="0" applyAlignment="0" applyProtection="0"/>
    <xf numFmtId="0" fontId="36" fillId="48" borderId="4" applyNumberFormat="0" applyAlignment="0" applyProtection="0"/>
    <xf numFmtId="176" fontId="0" fillId="0" borderId="0" applyFont="0" applyFill="0" applyBorder="0" applyAlignment="0" applyProtection="0"/>
    <xf numFmtId="174" fontId="0" fillId="0" borderId="0" applyFont="0" applyFill="0" applyBorder="0" applyAlignment="0" applyProtection="0"/>
    <xf numFmtId="38" fontId="50" fillId="0" borderId="0" applyFont="0" applyFill="0" applyBorder="0" applyAlignment="0" applyProtection="0"/>
    <xf numFmtId="4" fontId="49" fillId="0" borderId="0" applyFont="0" applyFill="0" applyBorder="0" applyAlignment="0" applyProtection="0"/>
    <xf numFmtId="3" fontId="59" fillId="0" borderId="0" applyFont="0" applyFill="0" applyBorder="0" applyAlignment="0" applyProtection="0"/>
    <xf numFmtId="0" fontId="19" fillId="0" borderId="0" applyNumberFormat="0" applyFill="0" applyBorder="0" applyAlignment="0" applyProtection="0"/>
    <xf numFmtId="201" fontId="25" fillId="0" borderId="0" applyFill="0" applyBorder="0" applyProtection="0">
      <alignment/>
    </xf>
    <xf numFmtId="201" fontId="25" fillId="0" borderId="5" applyFill="0" applyProtection="0">
      <alignment/>
    </xf>
    <xf numFmtId="201" fontId="25" fillId="0" borderId="6" applyFill="0" applyProtection="0">
      <alignment/>
    </xf>
    <xf numFmtId="201" fontId="25" fillId="0" borderId="0" applyFill="0" applyBorder="0" applyProtection="0">
      <alignment/>
    </xf>
    <xf numFmtId="175" fontId="0" fillId="0" borderId="0" applyFont="0" applyFill="0" applyBorder="0" applyAlignment="0" applyProtection="0"/>
    <xf numFmtId="173" fontId="0" fillId="0" borderId="0" applyFont="0" applyFill="0" applyBorder="0" applyAlignment="0" applyProtection="0"/>
    <xf numFmtId="214" fontId="59" fillId="0" borderId="0" applyFont="0" applyFill="0" applyBorder="0" applyAlignment="0" applyProtection="0"/>
    <xf numFmtId="0" fontId="59" fillId="0" borderId="0" applyFont="0" applyFill="0" applyBorder="0" applyAlignment="0" applyProtection="0"/>
    <xf numFmtId="200" fontId="25" fillId="0" borderId="0" applyFill="0" applyBorder="0" applyProtection="0">
      <alignment/>
    </xf>
    <xf numFmtId="200" fontId="25" fillId="0" borderId="5" applyFill="0" applyProtection="0">
      <alignment/>
    </xf>
    <xf numFmtId="200" fontId="25" fillId="0" borderId="6" applyFill="0" applyProtection="0">
      <alignment/>
    </xf>
    <xf numFmtId="200" fontId="25" fillId="0" borderId="0" applyFill="0" applyBorder="0" applyProtection="0">
      <alignment/>
    </xf>
    <xf numFmtId="39" fontId="0" fillId="0" borderId="0" applyFont="0" applyFill="0" applyBorder="0" applyAlignment="0" applyProtection="0"/>
    <xf numFmtId="205" fontId="0" fillId="0" borderId="0" applyFont="0" applyFill="0" applyBorder="0" applyAlignment="0" applyProtection="0"/>
    <xf numFmtId="0" fontId="93" fillId="0" borderId="0" applyNumberFormat="0" applyFill="0" applyBorder="0" applyAlignment="0" applyProtection="0"/>
    <xf numFmtId="0" fontId="37" fillId="0" borderId="0" applyNumberFormat="0" applyFill="0" applyBorder="0" applyAlignment="0" applyProtection="0"/>
    <xf numFmtId="2" fontId="59" fillId="0" borderId="0" applyFont="0" applyFill="0" applyBorder="0" applyAlignment="0" applyProtection="0"/>
    <xf numFmtId="0" fontId="11" fillId="0" borderId="0" applyNumberFormat="0" applyFill="0" applyBorder="0" applyAlignment="0" applyProtection="0"/>
    <xf numFmtId="0" fontId="94" fillId="49" borderId="0" applyNumberFormat="0" applyBorder="0" applyAlignment="0" applyProtection="0"/>
    <xf numFmtId="0" fontId="38" fillId="7" borderId="0" applyNumberFormat="0" applyBorder="0" applyAlignment="0" applyProtection="0"/>
    <xf numFmtId="0" fontId="95" fillId="0" borderId="7" applyNumberFormat="0" applyFill="0" applyAlignment="0" applyProtection="0"/>
    <xf numFmtId="0" fontId="60" fillId="0" borderId="0" applyNumberFormat="0" applyFill="0" applyBorder="0" applyAlignment="0" applyProtection="0"/>
    <xf numFmtId="0" fontId="96" fillId="0" borderId="8" applyNumberFormat="0" applyFill="0" applyAlignment="0" applyProtection="0"/>
    <xf numFmtId="0" fontId="61" fillId="0" borderId="0" applyNumberFormat="0" applyFill="0" applyBorder="0" applyAlignment="0" applyProtection="0"/>
    <xf numFmtId="0" fontId="97" fillId="0" borderId="9" applyNumberFormat="0" applyFill="0" applyAlignment="0" applyProtection="0"/>
    <xf numFmtId="0" fontId="39" fillId="0" borderId="10" applyNumberFormat="0" applyFill="0" applyAlignment="0" applyProtection="0"/>
    <xf numFmtId="0" fontId="97" fillId="0" borderId="0" applyNumberFormat="0" applyFill="0" applyBorder="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98" fillId="50" borderId="1" applyNumberFormat="0" applyAlignment="0" applyProtection="0"/>
    <xf numFmtId="0" fontId="40" fillId="13" borderId="2" applyNumberFormat="0" applyAlignment="0" applyProtection="0"/>
    <xf numFmtId="0" fontId="99" fillId="0" borderId="11" applyNumberFormat="0" applyFill="0" applyAlignment="0" applyProtection="0"/>
    <xf numFmtId="0" fontId="41" fillId="0" borderId="12" applyNumberFormat="0" applyFill="0" applyAlignment="0" applyProtection="0"/>
    <xf numFmtId="0" fontId="100" fillId="51" borderId="0" applyNumberFormat="0" applyBorder="0" applyAlignment="0" applyProtection="0"/>
    <xf numFmtId="0" fontId="42" fillId="52" borderId="0" applyNumberFormat="0" applyBorder="0" applyAlignment="0" applyProtection="0"/>
    <xf numFmtId="0" fontId="20" fillId="0" borderId="0">
      <alignment/>
      <protection/>
    </xf>
    <xf numFmtId="0" fontId="25" fillId="0" borderId="0">
      <alignment/>
      <protection/>
    </xf>
    <xf numFmtId="184" fontId="25" fillId="0" borderId="0">
      <alignment/>
      <protection/>
    </xf>
    <xf numFmtId="0" fontId="20" fillId="0" borderId="0">
      <alignment/>
      <protection/>
    </xf>
    <xf numFmtId="0" fontId="20" fillId="0" borderId="0">
      <alignment/>
      <protection/>
    </xf>
    <xf numFmtId="0" fontId="0" fillId="53" borderId="13" applyNumberFormat="0" applyFont="0" applyAlignment="0" applyProtection="0"/>
    <xf numFmtId="0" fontId="25" fillId="54" borderId="14" applyNumberFormat="0" applyFont="0" applyAlignment="0" applyProtection="0"/>
    <xf numFmtId="0" fontId="101" fillId="45" borderId="15" applyNumberFormat="0" applyAlignment="0" applyProtection="0"/>
    <xf numFmtId="0" fontId="43" fillId="46" borderId="16" applyNumberFormat="0" applyAlignment="0" applyProtection="0"/>
    <xf numFmtId="49" fontId="46" fillId="0" borderId="0" applyFill="0" applyBorder="0" applyProtection="0">
      <alignment horizontal="center"/>
    </xf>
    <xf numFmtId="9" fontId="0" fillId="0" borderId="0" applyFont="0" applyFill="0" applyBorder="0" applyAlignment="0" applyProtection="0"/>
    <xf numFmtId="196" fontId="25" fillId="0" borderId="0" applyFont="0" applyFill="0" applyBorder="0" applyAlignment="0" applyProtection="0"/>
    <xf numFmtId="9" fontId="2" fillId="0" borderId="0" applyFont="0" applyFill="0" applyBorder="0" applyAlignment="0" applyProtection="0"/>
    <xf numFmtId="0" fontId="1" fillId="0" borderId="0">
      <alignment/>
      <protection/>
    </xf>
    <xf numFmtId="199" fontId="51" fillId="0" borderId="17">
      <alignment/>
      <protection/>
    </xf>
    <xf numFmtId="0" fontId="102" fillId="0" borderId="0" applyNumberFormat="0" applyFill="0" applyBorder="0" applyAlignment="0" applyProtection="0"/>
    <xf numFmtId="0" fontId="44" fillId="0" borderId="0" applyNumberFormat="0" applyFill="0" applyBorder="0" applyAlignment="0" applyProtection="0"/>
    <xf numFmtId="0" fontId="103" fillId="0" borderId="18" applyNumberFormat="0" applyFill="0" applyAlignment="0" applyProtection="0"/>
    <xf numFmtId="202" fontId="46" fillId="0" borderId="6" applyFill="0" applyAlignment="0" applyProtection="0"/>
    <xf numFmtId="203" fontId="46" fillId="0" borderId="6" applyFill="0" applyAlignment="0" applyProtection="0"/>
    <xf numFmtId="204" fontId="46" fillId="0" borderId="6" applyFill="0" applyAlignment="0" applyProtection="0"/>
    <xf numFmtId="191" fontId="48" fillId="0" borderId="0" applyFill="0" applyBorder="0" applyAlignment="0" applyProtection="0"/>
    <xf numFmtId="37" fontId="46" fillId="0" borderId="6" applyFill="0" applyAlignment="0" applyProtection="0"/>
    <xf numFmtId="38" fontId="25" fillId="0" borderId="0">
      <alignment/>
      <protection/>
    </xf>
    <xf numFmtId="0" fontId="104" fillId="0" borderId="0" applyNumberFormat="0" applyFill="0" applyBorder="0" applyAlignment="0" applyProtection="0"/>
    <xf numFmtId="0" fontId="45" fillId="0" borderId="0" applyNumberFormat="0" applyFill="0" applyBorder="0" applyAlignment="0" applyProtection="0"/>
  </cellStyleXfs>
  <cellXfs count="835">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19" xfId="0" applyFont="1" applyBorder="1" applyAlignment="1">
      <alignment/>
    </xf>
    <xf numFmtId="0" fontId="1" fillId="0" borderId="19" xfId="0" applyFont="1" applyBorder="1" applyAlignment="1">
      <alignment wrapText="1"/>
    </xf>
    <xf numFmtId="0" fontId="1" fillId="0" borderId="19" xfId="0" applyFont="1" applyBorder="1" applyAlignment="1">
      <alignment horizontal="right"/>
    </xf>
    <xf numFmtId="0" fontId="3" fillId="0" borderId="20" xfId="0" applyFont="1" applyBorder="1" applyAlignment="1">
      <alignment/>
    </xf>
    <xf numFmtId="0" fontId="1" fillId="0" borderId="0" xfId="0" applyFont="1" applyBorder="1" applyAlignment="1">
      <alignment/>
    </xf>
    <xf numFmtId="0" fontId="1" fillId="0" borderId="0" xfId="0" applyFont="1" applyBorder="1" applyAlignment="1">
      <alignment wrapText="1"/>
    </xf>
    <xf numFmtId="0" fontId="1" fillId="0" borderId="21" xfId="0" applyFont="1" applyBorder="1" applyAlignment="1">
      <alignment/>
    </xf>
    <xf numFmtId="0" fontId="1" fillId="0" borderId="20" xfId="0" applyFont="1" applyBorder="1" applyAlignment="1">
      <alignment/>
    </xf>
    <xf numFmtId="0" fontId="3" fillId="0" borderId="0" xfId="0" applyFont="1" applyBorder="1" applyAlignment="1">
      <alignment/>
    </xf>
    <xf numFmtId="0" fontId="1" fillId="0" borderId="0" xfId="0" applyFont="1" applyFill="1" applyBorder="1" applyAlignment="1">
      <alignment wrapText="1"/>
    </xf>
    <xf numFmtId="0" fontId="1" fillId="0" borderId="21" xfId="0" applyFont="1" applyBorder="1" applyAlignment="1">
      <alignment wrapText="1"/>
    </xf>
    <xf numFmtId="0" fontId="3" fillId="0" borderId="22" xfId="0" applyFont="1" applyBorder="1" applyAlignment="1">
      <alignment/>
    </xf>
    <xf numFmtId="0" fontId="3" fillId="0" borderId="19" xfId="0" applyFont="1" applyBorder="1" applyAlignment="1">
      <alignment/>
    </xf>
    <xf numFmtId="0" fontId="3" fillId="0" borderId="19" xfId="0" applyFont="1" applyBorder="1" applyAlignment="1">
      <alignment wrapText="1"/>
    </xf>
    <xf numFmtId="0" fontId="4" fillId="0" borderId="0" xfId="0" applyFont="1" applyBorder="1" applyAlignment="1">
      <alignment/>
    </xf>
    <xf numFmtId="0" fontId="1" fillId="0" borderId="0" xfId="0" applyFont="1" applyFill="1" applyBorder="1" applyAlignment="1">
      <alignment/>
    </xf>
    <xf numFmtId="0" fontId="1" fillId="0" borderId="20" xfId="0" applyFont="1" applyBorder="1" applyAlignment="1">
      <alignment wrapText="1"/>
    </xf>
    <xf numFmtId="0" fontId="1" fillId="0" borderId="0" xfId="0" applyFont="1" applyBorder="1" applyAlignment="1">
      <alignment/>
    </xf>
    <xf numFmtId="0" fontId="1" fillId="0" borderId="23" xfId="0" applyFont="1" applyBorder="1" applyAlignment="1">
      <alignment wrapText="1"/>
    </xf>
    <xf numFmtId="0" fontId="1" fillId="0" borderId="0" xfId="0" applyFont="1" applyBorder="1" applyAlignment="1">
      <alignment horizontal="right"/>
    </xf>
    <xf numFmtId="0" fontId="5" fillId="0" borderId="20" xfId="0" applyFont="1" applyBorder="1" applyAlignment="1">
      <alignment/>
    </xf>
    <xf numFmtId="0" fontId="1" fillId="0" borderId="24" xfId="0" applyFont="1" applyBorder="1" applyAlignment="1">
      <alignment/>
    </xf>
    <xf numFmtId="0" fontId="1" fillId="0" borderId="23" xfId="0" applyFont="1" applyFill="1" applyBorder="1" applyAlignment="1">
      <alignment wrapText="1"/>
    </xf>
    <xf numFmtId="0" fontId="3" fillId="0" borderId="0" xfId="0" applyFont="1" applyFill="1" applyBorder="1" applyAlignment="1">
      <alignment/>
    </xf>
    <xf numFmtId="0" fontId="1" fillId="0" borderId="25" xfId="0" applyFont="1" applyBorder="1" applyAlignment="1">
      <alignment/>
    </xf>
    <xf numFmtId="0" fontId="1" fillId="0" borderId="5" xfId="0" applyFont="1" applyBorder="1" applyAlignment="1">
      <alignment/>
    </xf>
    <xf numFmtId="0" fontId="1" fillId="0" borderId="5" xfId="0" applyFont="1" applyBorder="1" applyAlignment="1">
      <alignment wrapText="1"/>
    </xf>
    <xf numFmtId="0" fontId="1" fillId="0" borderId="22" xfId="0" applyFont="1" applyBorder="1" applyAlignment="1">
      <alignment horizontal="right"/>
    </xf>
    <xf numFmtId="0" fontId="1" fillId="0" borderId="0" xfId="0" applyFont="1" applyBorder="1" applyAlignment="1">
      <alignment horizontal="right" wrapText="1"/>
    </xf>
    <xf numFmtId="0" fontId="1" fillId="0" borderId="0" xfId="0" applyFont="1" applyBorder="1" applyAlignment="1">
      <alignment horizontal="left"/>
    </xf>
    <xf numFmtId="0" fontId="1" fillId="0" borderId="20" xfId="0" applyFont="1" applyFill="1" applyBorder="1" applyAlignment="1">
      <alignment/>
    </xf>
    <xf numFmtId="0" fontId="1" fillId="0" borderId="23" xfId="0" applyFont="1" applyFill="1" applyBorder="1" applyAlignment="1">
      <alignment/>
    </xf>
    <xf numFmtId="0" fontId="1" fillId="0" borderId="21" xfId="0" applyFont="1" applyFill="1" applyBorder="1" applyAlignment="1">
      <alignment/>
    </xf>
    <xf numFmtId="0" fontId="1" fillId="0" borderId="21" xfId="0" applyFont="1" applyFill="1" applyBorder="1" applyAlignment="1">
      <alignment wrapText="1"/>
    </xf>
    <xf numFmtId="0" fontId="1" fillId="0" borderId="26" xfId="0" applyFont="1" applyBorder="1" applyAlignment="1">
      <alignment/>
    </xf>
    <xf numFmtId="0" fontId="1" fillId="0" borderId="27" xfId="0" applyFont="1" applyBorder="1" applyAlignment="1">
      <alignment wrapText="1"/>
    </xf>
    <xf numFmtId="0" fontId="1" fillId="0" borderId="25" xfId="0" applyFont="1" applyBorder="1" applyAlignment="1">
      <alignment wrapText="1"/>
    </xf>
    <xf numFmtId="0" fontId="1" fillId="0" borderId="28" xfId="0" applyFont="1" applyBorder="1" applyAlignment="1">
      <alignment/>
    </xf>
    <xf numFmtId="0" fontId="3" fillId="0" borderId="29" xfId="0" applyFont="1" applyBorder="1" applyAlignment="1">
      <alignment/>
    </xf>
    <xf numFmtId="0" fontId="1" fillId="0" borderId="22" xfId="0" applyFont="1" applyBorder="1" applyAlignment="1">
      <alignment/>
    </xf>
    <xf numFmtId="0" fontId="3" fillId="0" borderId="17" xfId="0" applyFont="1" applyBorder="1" applyAlignment="1">
      <alignment/>
    </xf>
    <xf numFmtId="0" fontId="2" fillId="0" borderId="0" xfId="0" applyFont="1" applyBorder="1" applyAlignment="1">
      <alignment/>
    </xf>
    <xf numFmtId="0" fontId="1" fillId="0" borderId="30" xfId="0" applyFont="1" applyBorder="1" applyAlignment="1">
      <alignment wrapText="1"/>
    </xf>
    <xf numFmtId="0" fontId="9" fillId="0" borderId="0" xfId="0" applyFont="1" applyAlignment="1">
      <alignment/>
    </xf>
    <xf numFmtId="0" fontId="9" fillId="0" borderId="21" xfId="0" applyFont="1" applyBorder="1" applyAlignment="1">
      <alignment/>
    </xf>
    <xf numFmtId="0" fontId="9" fillId="0" borderId="24" xfId="0" applyFont="1" applyBorder="1" applyAlignment="1">
      <alignment/>
    </xf>
    <xf numFmtId="0" fontId="8" fillId="0" borderId="0" xfId="0" applyFont="1" applyAlignment="1">
      <alignment/>
    </xf>
    <xf numFmtId="0" fontId="3" fillId="0" borderId="17" xfId="0" applyFont="1" applyBorder="1" applyAlignment="1">
      <alignment horizontal="center" vertical="top" wrapText="1"/>
    </xf>
    <xf numFmtId="0" fontId="7" fillId="0" borderId="0" xfId="0" applyFont="1" applyBorder="1" applyAlignment="1">
      <alignment/>
    </xf>
    <xf numFmtId="0" fontId="7" fillId="0" borderId="20" xfId="0" applyFont="1" applyBorder="1" applyAlignment="1">
      <alignment/>
    </xf>
    <xf numFmtId="0" fontId="12" fillId="0" borderId="0" xfId="0" applyFont="1" applyAlignment="1">
      <alignment/>
    </xf>
    <xf numFmtId="0" fontId="9" fillId="0" borderId="20" xfId="0" applyFont="1" applyBorder="1" applyAlignment="1">
      <alignment/>
    </xf>
    <xf numFmtId="0" fontId="9" fillId="0" borderId="5" xfId="0" applyFont="1" applyBorder="1" applyAlignment="1">
      <alignment/>
    </xf>
    <xf numFmtId="3" fontId="2" fillId="0" borderId="21" xfId="0" applyNumberFormat="1" applyFont="1" applyBorder="1" applyAlignment="1">
      <alignment/>
    </xf>
    <xf numFmtId="3" fontId="2" fillId="0" borderId="25" xfId="0" applyNumberFormat="1" applyFont="1" applyBorder="1" applyAlignment="1">
      <alignment/>
    </xf>
    <xf numFmtId="3" fontId="4" fillId="0" borderId="21" xfId="0" applyNumberFormat="1" applyFont="1" applyBorder="1" applyAlignment="1">
      <alignment/>
    </xf>
    <xf numFmtId="9" fontId="2" fillId="0" borderId="21" xfId="0" applyNumberFormat="1" applyFont="1" applyBorder="1" applyAlignment="1">
      <alignment/>
    </xf>
    <xf numFmtId="9" fontId="4" fillId="0" borderId="21" xfId="0" applyNumberFormat="1" applyFont="1" applyBorder="1" applyAlignment="1">
      <alignment/>
    </xf>
    <xf numFmtId="3" fontId="2" fillId="0" borderId="24" xfId="0" applyNumberFormat="1" applyFont="1" applyBorder="1" applyAlignment="1">
      <alignment/>
    </xf>
    <xf numFmtId="3" fontId="4" fillId="0" borderId="17" xfId="0" applyNumberFormat="1" applyFont="1" applyBorder="1" applyAlignment="1">
      <alignment/>
    </xf>
    <xf numFmtId="3" fontId="2" fillId="0" borderId="21" xfId="0" applyNumberFormat="1" applyFont="1" applyBorder="1" applyAlignment="1" applyProtection="1">
      <alignment/>
      <protection locked="0"/>
    </xf>
    <xf numFmtId="3" fontId="2" fillId="0" borderId="24" xfId="0" applyNumberFormat="1" applyFont="1" applyBorder="1" applyAlignment="1" applyProtection="1">
      <alignment/>
      <protection locked="0"/>
    </xf>
    <xf numFmtId="3" fontId="4" fillId="0" borderId="31" xfId="0" applyNumberFormat="1" applyFont="1" applyBorder="1" applyAlignment="1">
      <alignment/>
    </xf>
    <xf numFmtId="0" fontId="3" fillId="0" borderId="26" xfId="0" applyFont="1" applyBorder="1" applyAlignment="1">
      <alignment/>
    </xf>
    <xf numFmtId="3" fontId="2" fillId="0" borderId="25" xfId="0" applyNumberFormat="1" applyFont="1" applyBorder="1" applyAlignment="1" applyProtection="1">
      <alignment/>
      <protection locked="0"/>
    </xf>
    <xf numFmtId="9" fontId="2" fillId="0" borderId="25" xfId="0" applyNumberFormat="1" applyFont="1" applyBorder="1" applyAlignment="1">
      <alignment/>
    </xf>
    <xf numFmtId="9" fontId="4" fillId="0" borderId="17" xfId="0" applyNumberFormat="1" applyFont="1" applyBorder="1" applyAlignment="1">
      <alignment/>
    </xf>
    <xf numFmtId="9" fontId="4" fillId="0" borderId="31" xfId="0" applyNumberFormat="1" applyFont="1" applyBorder="1" applyAlignment="1">
      <alignment/>
    </xf>
    <xf numFmtId="0" fontId="2" fillId="0" borderId="24" xfId="0" applyFont="1" applyBorder="1" applyAlignment="1">
      <alignment/>
    </xf>
    <xf numFmtId="0" fontId="2" fillId="0" borderId="0" xfId="0" applyFont="1" applyAlignment="1">
      <alignment wrapText="1"/>
    </xf>
    <xf numFmtId="0" fontId="2" fillId="0" borderId="0" xfId="0" applyFont="1" applyFill="1" applyBorder="1" applyAlignment="1">
      <alignment/>
    </xf>
    <xf numFmtId="0" fontId="4" fillId="0" borderId="0" xfId="0" applyFont="1" applyFill="1" applyBorder="1" applyAlignment="1">
      <alignment/>
    </xf>
    <xf numFmtId="0" fontId="2" fillId="0" borderId="0" xfId="129" applyNumberFormat="1" applyFont="1" applyFill="1" applyBorder="1" applyAlignment="1" applyProtection="1">
      <alignment horizontal="center" vertical="top" wrapText="1"/>
      <protection locked="0"/>
    </xf>
    <xf numFmtId="0" fontId="2" fillId="0" borderId="29" xfId="0" applyFont="1" applyFill="1" applyBorder="1" applyAlignment="1">
      <alignment/>
    </xf>
    <xf numFmtId="0" fontId="2" fillId="0" borderId="28" xfId="0" applyFont="1" applyFill="1" applyBorder="1" applyAlignment="1">
      <alignment/>
    </xf>
    <xf numFmtId="0" fontId="2" fillId="0" borderId="30" xfId="0" applyFont="1" applyBorder="1" applyAlignment="1">
      <alignment/>
    </xf>
    <xf numFmtId="0" fontId="2" fillId="0" borderId="22" xfId="0" applyFont="1" applyFill="1" applyBorder="1" applyAlignment="1">
      <alignment/>
    </xf>
    <xf numFmtId="0" fontId="2" fillId="0" borderId="19" xfId="0" applyFont="1" applyFill="1" applyBorder="1" applyAlignment="1">
      <alignment/>
    </xf>
    <xf numFmtId="0" fontId="2" fillId="0" borderId="32" xfId="0" applyFont="1" applyBorder="1" applyAlignment="1">
      <alignment/>
    </xf>
    <xf numFmtId="0" fontId="2" fillId="0" borderId="17" xfId="0" applyFont="1" applyBorder="1" applyAlignment="1">
      <alignment/>
    </xf>
    <xf numFmtId="0" fontId="2" fillId="0" borderId="19" xfId="0" applyFont="1" applyBorder="1" applyAlignment="1">
      <alignment/>
    </xf>
    <xf numFmtId="0" fontId="4" fillId="0" borderId="0" xfId="0" applyFont="1" applyAlignment="1">
      <alignment/>
    </xf>
    <xf numFmtId="0" fontId="2" fillId="0" borderId="30" xfId="0" applyFont="1" applyBorder="1" applyAlignment="1">
      <alignment horizontal="center" wrapText="1"/>
    </xf>
    <xf numFmtId="0" fontId="2" fillId="0" borderId="28" xfId="129" applyFont="1" applyFill="1" applyBorder="1" applyAlignment="1" applyProtection="1">
      <alignment/>
      <protection locked="0"/>
    </xf>
    <xf numFmtId="0" fontId="2" fillId="0" borderId="17" xfId="0" applyFont="1" applyBorder="1" applyAlignment="1">
      <alignment horizontal="right"/>
    </xf>
    <xf numFmtId="0" fontId="4" fillId="0" borderId="0" xfId="129" applyFont="1" applyFill="1" applyBorder="1" applyAlignment="1" applyProtection="1">
      <alignment/>
      <protection locked="0"/>
    </xf>
    <xf numFmtId="0" fontId="2" fillId="0" borderId="0" xfId="129" applyFont="1" applyFill="1" applyBorder="1" applyAlignment="1" applyProtection="1">
      <alignment/>
      <protection locked="0"/>
    </xf>
    <xf numFmtId="0" fontId="2" fillId="0" borderId="0" xfId="129" applyFont="1" applyFill="1" applyAlignment="1" applyProtection="1">
      <alignment/>
      <protection locked="0"/>
    </xf>
    <xf numFmtId="0" fontId="13" fillId="0" borderId="0" xfId="129" applyFont="1" applyFill="1" applyBorder="1" applyAlignment="1" applyProtection="1">
      <alignment vertical="center"/>
      <protection locked="0"/>
    </xf>
    <xf numFmtId="0" fontId="2" fillId="0" borderId="0" xfId="0" applyFont="1" applyBorder="1" applyAlignment="1">
      <alignment/>
    </xf>
    <xf numFmtId="0" fontId="4" fillId="0" borderId="0" xfId="0" applyFont="1" applyFill="1" applyBorder="1" applyAlignment="1">
      <alignment/>
    </xf>
    <xf numFmtId="0" fontId="2" fillId="0" borderId="0" xfId="0" applyFont="1" applyFill="1" applyBorder="1" applyAlignment="1">
      <alignment/>
    </xf>
    <xf numFmtId="0" fontId="2" fillId="0" borderId="27" xfId="0" applyFont="1" applyBorder="1" applyAlignment="1">
      <alignment/>
    </xf>
    <xf numFmtId="0" fontId="2" fillId="0" borderId="0" xfId="0" applyFont="1" applyBorder="1" applyAlignment="1">
      <alignment wrapText="1"/>
    </xf>
    <xf numFmtId="0" fontId="2" fillId="0" borderId="0" xfId="0" applyFont="1" applyBorder="1" applyAlignment="1">
      <alignment horizontal="right"/>
    </xf>
    <xf numFmtId="0" fontId="4" fillId="0" borderId="0" xfId="129" applyFont="1" applyFill="1" applyAlignment="1" applyProtection="1">
      <alignment/>
      <protection locked="0"/>
    </xf>
    <xf numFmtId="178" fontId="2" fillId="0" borderId="0" xfId="75" applyNumberFormat="1" applyFont="1" applyFill="1" applyAlignment="1" applyProtection="1">
      <alignment/>
      <protection locked="0"/>
    </xf>
    <xf numFmtId="0" fontId="2" fillId="0" borderId="0" xfId="0" applyFont="1" applyBorder="1" applyAlignment="1">
      <alignment vertical="top"/>
    </xf>
    <xf numFmtId="178" fontId="2" fillId="0" borderId="0" xfId="129" applyNumberFormat="1" applyFont="1" applyFill="1" applyBorder="1" applyAlignment="1" applyProtection="1">
      <alignment horizontal="center"/>
      <protection locked="0"/>
    </xf>
    <xf numFmtId="0" fontId="2" fillId="0" borderId="0" xfId="0" applyFont="1" applyBorder="1" applyAlignment="1">
      <alignment horizontal="center"/>
    </xf>
    <xf numFmtId="0" fontId="4" fillId="0" borderId="0" xfId="129" applyNumberFormat="1" applyFont="1" applyFill="1" applyAlignment="1" applyProtection="1">
      <alignment horizontal="center"/>
      <protection locked="0"/>
    </xf>
    <xf numFmtId="177" fontId="2" fillId="0" borderId="0" xfId="129" applyNumberFormat="1" applyFont="1" applyFill="1" applyAlignment="1" applyProtection="1">
      <alignment/>
      <protection locked="0"/>
    </xf>
    <xf numFmtId="0" fontId="9" fillId="0" borderId="17" xfId="0" applyFont="1" applyBorder="1" applyAlignment="1">
      <alignment horizontal="center"/>
    </xf>
    <xf numFmtId="0" fontId="9" fillId="0" borderId="33" xfId="0" applyFont="1" applyBorder="1" applyAlignment="1">
      <alignment/>
    </xf>
    <xf numFmtId="0" fontId="9" fillId="0" borderId="34" xfId="0" applyFont="1" applyBorder="1" applyAlignment="1">
      <alignment horizontal="center"/>
    </xf>
    <xf numFmtId="0" fontId="3" fillId="0" borderId="24" xfId="0" applyFont="1" applyBorder="1" applyAlignment="1">
      <alignment/>
    </xf>
    <xf numFmtId="0" fontId="1" fillId="0" borderId="20" xfId="0" applyFont="1" applyBorder="1" applyAlignment="1">
      <alignment horizontal="left"/>
    </xf>
    <xf numFmtId="0" fontId="1" fillId="0" borderId="23" xfId="0" applyFont="1" applyBorder="1" applyAlignment="1">
      <alignment horizontal="left"/>
    </xf>
    <xf numFmtId="0" fontId="1" fillId="0" borderId="20" xfId="0" applyFont="1" applyBorder="1" applyAlignment="1">
      <alignment/>
    </xf>
    <xf numFmtId="0" fontId="1" fillId="0" borderId="23" xfId="0" applyFont="1" applyBorder="1" applyAlignment="1">
      <alignment/>
    </xf>
    <xf numFmtId="0" fontId="1" fillId="0" borderId="20" xfId="0" applyFont="1" applyBorder="1" applyAlignment="1">
      <alignment horizontal="left" indent="1"/>
    </xf>
    <xf numFmtId="0" fontId="1" fillId="0" borderId="21" xfId="0" applyFont="1" applyBorder="1" applyAlignment="1">
      <alignment horizontal="left" indent="1"/>
    </xf>
    <xf numFmtId="0" fontId="1" fillId="0" borderId="35" xfId="0" applyFont="1" applyBorder="1" applyAlignment="1">
      <alignment/>
    </xf>
    <xf numFmtId="0" fontId="3" fillId="0" borderId="36" xfId="0" applyFont="1" applyBorder="1" applyAlignment="1">
      <alignment/>
    </xf>
    <xf numFmtId="0" fontId="3" fillId="0" borderId="37" xfId="0" applyFont="1" applyBorder="1" applyAlignment="1">
      <alignment/>
    </xf>
    <xf numFmtId="0" fontId="1" fillId="0" borderId="23" xfId="0" applyFont="1" applyBorder="1" applyAlignment="1">
      <alignment/>
    </xf>
    <xf numFmtId="0" fontId="1" fillId="0" borderId="20" xfId="0" applyFont="1" applyBorder="1" applyAlignment="1">
      <alignment horizontal="left" indent="2"/>
    </xf>
    <xf numFmtId="0" fontId="1" fillId="0" borderId="21" xfId="0" applyFont="1" applyBorder="1" applyAlignment="1">
      <alignment horizontal="left" indent="2"/>
    </xf>
    <xf numFmtId="0" fontId="1" fillId="0" borderId="21" xfId="0" applyFont="1" applyFill="1" applyBorder="1" applyAlignment="1">
      <alignment horizontal="left"/>
    </xf>
    <xf numFmtId="0" fontId="3" fillId="0" borderId="38" xfId="0" applyFont="1" applyBorder="1" applyAlignment="1">
      <alignment/>
    </xf>
    <xf numFmtId="0" fontId="3" fillId="0" borderId="34" xfId="0" applyFont="1" applyBorder="1" applyAlignment="1">
      <alignment/>
    </xf>
    <xf numFmtId="0" fontId="1" fillId="0" borderId="34" xfId="0" applyFont="1" applyBorder="1" applyAlignment="1">
      <alignment/>
    </xf>
    <xf numFmtId="0" fontId="3" fillId="0" borderId="34" xfId="0" applyFont="1" applyBorder="1" applyAlignment="1">
      <alignment/>
    </xf>
    <xf numFmtId="0" fontId="1" fillId="0" borderId="24" xfId="0" applyFont="1" applyBorder="1" applyAlignment="1">
      <alignment vertical="center"/>
    </xf>
    <xf numFmtId="0" fontId="3" fillId="0" borderId="39" xfId="0" applyFont="1" applyBorder="1" applyAlignment="1">
      <alignment/>
    </xf>
    <xf numFmtId="0" fontId="3" fillId="0" borderId="40" xfId="0" applyFont="1" applyBorder="1" applyAlignment="1">
      <alignment/>
    </xf>
    <xf numFmtId="0" fontId="9" fillId="0" borderId="0" xfId="0" applyFont="1" applyBorder="1" applyAlignment="1">
      <alignment/>
    </xf>
    <xf numFmtId="0" fontId="5" fillId="0" borderId="0" xfId="0" applyFont="1" applyBorder="1" applyAlignment="1">
      <alignment/>
    </xf>
    <xf numFmtId="3" fontId="4" fillId="0" borderId="0" xfId="0" applyNumberFormat="1" applyFont="1" applyBorder="1" applyAlignment="1">
      <alignment/>
    </xf>
    <xf numFmtId="9" fontId="4" fillId="0" borderId="0" xfId="0" applyNumberFormat="1" applyFont="1" applyBorder="1" applyAlignment="1">
      <alignment/>
    </xf>
    <xf numFmtId="0" fontId="14" fillId="0" borderId="0" xfId="0" applyFont="1" applyAlignment="1">
      <alignment/>
    </xf>
    <xf numFmtId="0" fontId="15" fillId="0" borderId="0" xfId="0" applyFont="1" applyAlignment="1">
      <alignment/>
    </xf>
    <xf numFmtId="0" fontId="15" fillId="0" borderId="41" xfId="0" applyFont="1" applyBorder="1" applyAlignment="1">
      <alignment vertical="top" wrapText="1"/>
    </xf>
    <xf numFmtId="0" fontId="15" fillId="0" borderId="17" xfId="0" applyFont="1" applyBorder="1" applyAlignment="1">
      <alignment vertical="top" wrapText="1"/>
    </xf>
    <xf numFmtId="0" fontId="15" fillId="0" borderId="29" xfId="0" applyFont="1" applyBorder="1" applyAlignment="1">
      <alignment vertical="top" wrapText="1"/>
    </xf>
    <xf numFmtId="0" fontId="15" fillId="0" borderId="42" xfId="0" applyFont="1" applyBorder="1" applyAlignment="1">
      <alignment/>
    </xf>
    <xf numFmtId="180" fontId="15" fillId="0" borderId="17" xfId="0" applyNumberFormat="1" applyFont="1" applyBorder="1" applyAlignment="1">
      <alignment vertical="top" wrapText="1"/>
    </xf>
    <xf numFmtId="179" fontId="15" fillId="0" borderId="42" xfId="0" applyNumberFormat="1" applyFont="1" applyBorder="1" applyAlignment="1">
      <alignment/>
    </xf>
    <xf numFmtId="0" fontId="15" fillId="0" borderId="42" xfId="0" applyFont="1" applyBorder="1" applyAlignment="1">
      <alignment wrapText="1"/>
    </xf>
    <xf numFmtId="0" fontId="2" fillId="0" borderId="42" xfId="0" applyFont="1" applyBorder="1" applyAlignment="1">
      <alignment/>
    </xf>
    <xf numFmtId="0" fontId="15" fillId="0" borderId="43" xfId="0" applyFont="1" applyBorder="1" applyAlignment="1">
      <alignment vertical="top" wrapText="1"/>
    </xf>
    <xf numFmtId="0" fontId="15" fillId="0" borderId="24" xfId="0" applyFont="1" applyBorder="1" applyAlignment="1">
      <alignment vertical="top" wrapText="1"/>
    </xf>
    <xf numFmtId="0" fontId="2" fillId="0" borderId="44" xfId="0" applyFont="1" applyBorder="1" applyAlignment="1">
      <alignment/>
    </xf>
    <xf numFmtId="0" fontId="14" fillId="0" borderId="45" xfId="0" applyFont="1" applyBorder="1" applyAlignment="1">
      <alignment vertical="top" wrapText="1"/>
    </xf>
    <xf numFmtId="0" fontId="15" fillId="0" borderId="46" xfId="0" applyFont="1" applyBorder="1" applyAlignment="1">
      <alignment vertical="top" wrapText="1"/>
    </xf>
    <xf numFmtId="0" fontId="2" fillId="0" borderId="47" xfId="0" applyFont="1" applyBorder="1" applyAlignment="1">
      <alignment/>
    </xf>
    <xf numFmtId="0" fontId="2" fillId="0" borderId="0" xfId="0" applyFont="1" applyAlignment="1">
      <alignment vertical="center"/>
    </xf>
    <xf numFmtId="0" fontId="15" fillId="0" borderId="0" xfId="0" applyFont="1" applyFill="1" applyBorder="1" applyAlignment="1">
      <alignment vertical="top" wrapText="1"/>
    </xf>
    <xf numFmtId="0" fontId="15" fillId="0" borderId="0" xfId="0" applyFont="1" applyBorder="1" applyAlignment="1">
      <alignment/>
    </xf>
    <xf numFmtId="0" fontId="0" fillId="0" borderId="0" xfId="0" applyAlignment="1">
      <alignment vertical="center"/>
    </xf>
    <xf numFmtId="0" fontId="15" fillId="0" borderId="0" xfId="0" applyFont="1" applyAlignment="1">
      <alignment/>
    </xf>
    <xf numFmtId="0" fontId="2" fillId="0" borderId="48" xfId="0" applyFont="1" applyBorder="1" applyAlignment="1">
      <alignment/>
    </xf>
    <xf numFmtId="0" fontId="2" fillId="0" borderId="49" xfId="0" applyFont="1" applyBorder="1" applyAlignment="1">
      <alignment/>
    </xf>
    <xf numFmtId="177" fontId="2" fillId="0" borderId="19" xfId="129" applyNumberFormat="1" applyFont="1" applyFill="1" applyBorder="1" applyAlignment="1" applyProtection="1">
      <alignment horizontal="center" wrapText="1"/>
      <protection locked="0"/>
    </xf>
    <xf numFmtId="177" fontId="2" fillId="0" borderId="0" xfId="129" applyNumberFormat="1" applyFont="1" applyFill="1" applyBorder="1" applyAlignment="1" applyProtection="1">
      <alignment wrapText="1"/>
      <protection locked="0"/>
    </xf>
    <xf numFmtId="0" fontId="4" fillId="0" borderId="19" xfId="129" applyFont="1" applyFill="1" applyBorder="1" applyAlignment="1" applyProtection="1">
      <alignment/>
      <protection locked="0"/>
    </xf>
    <xf numFmtId="0" fontId="2" fillId="0" borderId="19" xfId="0" applyFont="1" applyBorder="1" applyAlignment="1">
      <alignment/>
    </xf>
    <xf numFmtId="0" fontId="2" fillId="0" borderId="50" xfId="0" applyFont="1" applyBorder="1" applyAlignment="1">
      <alignment/>
    </xf>
    <xf numFmtId="0" fontId="6" fillId="0" borderId="0" xfId="0" applyFont="1" applyAlignment="1">
      <alignment/>
    </xf>
    <xf numFmtId="0" fontId="13" fillId="0" borderId="0" xfId="129" applyFont="1" applyFill="1" applyBorder="1" applyAlignment="1" applyProtection="1">
      <alignment vertical="top" wrapText="1"/>
      <protection locked="0"/>
    </xf>
    <xf numFmtId="0" fontId="0" fillId="0" borderId="0" xfId="0" applyAlignment="1">
      <alignment horizontal="center" vertical="center"/>
    </xf>
    <xf numFmtId="0" fontId="15" fillId="0" borderId="17" xfId="0" applyFont="1" applyBorder="1" applyAlignment="1">
      <alignment horizontal="center" vertical="top" wrapText="1"/>
    </xf>
    <xf numFmtId="0" fontId="15" fillId="0" borderId="29" xfId="0" applyFont="1" applyBorder="1" applyAlignment="1">
      <alignment horizontal="center" vertical="top" wrapText="1"/>
    </xf>
    <xf numFmtId="0" fontId="0" fillId="0" borderId="0" xfId="0" applyAlignment="1">
      <alignment/>
    </xf>
    <xf numFmtId="0" fontId="15" fillId="0" borderId="41" xfId="0" applyFont="1" applyBorder="1" applyAlignment="1">
      <alignment vertical="center" wrapText="1"/>
    </xf>
    <xf numFmtId="180" fontId="15" fillId="0" borderId="17" xfId="0" applyNumberFormat="1" applyFont="1" applyBorder="1" applyAlignment="1">
      <alignment vertical="center" wrapText="1"/>
    </xf>
    <xf numFmtId="0" fontId="15" fillId="0" borderId="17" xfId="0" applyFont="1" applyBorder="1" applyAlignment="1">
      <alignment vertical="center" wrapText="1"/>
    </xf>
    <xf numFmtId="179" fontId="15" fillId="0" borderId="42" xfId="0" applyNumberFormat="1" applyFont="1" applyBorder="1" applyAlignment="1">
      <alignment vertical="center"/>
    </xf>
    <xf numFmtId="0" fontId="8" fillId="0" borderId="0" xfId="0" applyFont="1" applyAlignment="1">
      <alignment horizontal="center" vertical="center" textRotation="180"/>
    </xf>
    <xf numFmtId="0" fontId="15" fillId="0" borderId="25" xfId="0" applyFont="1" applyBorder="1" applyAlignment="1">
      <alignment horizontal="center" vertical="top" wrapText="1"/>
    </xf>
    <xf numFmtId="0" fontId="2" fillId="0" borderId="48" xfId="0" applyFont="1" applyBorder="1" applyAlignment="1">
      <alignment vertical="center"/>
    </xf>
    <xf numFmtId="179" fontId="15" fillId="0" borderId="17" xfId="0" applyNumberFormat="1" applyFont="1" applyBorder="1" applyAlignment="1">
      <alignment vertical="center" wrapText="1"/>
    </xf>
    <xf numFmtId="0" fontId="15" fillId="0" borderId="51" xfId="0" applyFont="1" applyBorder="1" applyAlignment="1">
      <alignment horizontal="center" vertical="top" wrapText="1"/>
    </xf>
    <xf numFmtId="0" fontId="15" fillId="0" borderId="22" xfId="0" applyFont="1" applyBorder="1" applyAlignment="1">
      <alignment horizontal="center" vertical="top" wrapText="1"/>
    </xf>
    <xf numFmtId="0" fontId="15" fillId="0" borderId="32" xfId="0" applyFont="1" applyBorder="1" applyAlignment="1">
      <alignment horizontal="center" vertical="top" wrapText="1"/>
    </xf>
    <xf numFmtId="0" fontId="15" fillId="0" borderId="52" xfId="0" applyFont="1" applyBorder="1" applyAlignment="1">
      <alignment horizontal="center"/>
    </xf>
    <xf numFmtId="0" fontId="2" fillId="0" borderId="53" xfId="0" applyFont="1" applyBorder="1" applyAlignment="1">
      <alignment/>
    </xf>
    <xf numFmtId="0" fontId="3" fillId="0" borderId="0" xfId="0" applyFont="1" applyAlignment="1">
      <alignment/>
    </xf>
    <xf numFmtId="180" fontId="15" fillId="0" borderId="17" xfId="0" applyNumberFormat="1" applyFont="1" applyBorder="1" applyAlignment="1">
      <alignment horizontal="center" vertical="center" wrapText="1"/>
    </xf>
    <xf numFmtId="0" fontId="15" fillId="0" borderId="17" xfId="0" applyFont="1" applyBorder="1" applyAlignment="1">
      <alignment horizontal="center" vertical="center" wrapText="1"/>
    </xf>
    <xf numFmtId="180" fontId="15" fillId="0" borderId="17" xfId="0" applyNumberFormat="1" applyFont="1" applyBorder="1" applyAlignment="1">
      <alignment horizontal="center" vertical="top" wrapText="1"/>
    </xf>
    <xf numFmtId="0" fontId="5" fillId="0" borderId="25" xfId="0" applyFont="1" applyBorder="1" applyAlignment="1">
      <alignment/>
    </xf>
    <xf numFmtId="0" fontId="14" fillId="0" borderId="41" xfId="0" applyFont="1" applyBorder="1" applyAlignment="1">
      <alignment vertical="top" wrapText="1"/>
    </xf>
    <xf numFmtId="0" fontId="18" fillId="0" borderId="0" xfId="0" applyFont="1" applyAlignment="1">
      <alignment/>
    </xf>
    <xf numFmtId="0" fontId="3" fillId="0" borderId="30" xfId="0" applyFont="1" applyBorder="1" applyAlignment="1">
      <alignment wrapText="1"/>
    </xf>
    <xf numFmtId="0" fontId="9" fillId="0" borderId="30" xfId="0" applyFont="1" applyBorder="1" applyAlignment="1">
      <alignment/>
    </xf>
    <xf numFmtId="0" fontId="3" fillId="0" borderId="54" xfId="0" applyFont="1" applyBorder="1" applyAlignment="1">
      <alignment/>
    </xf>
    <xf numFmtId="0" fontId="9" fillId="0" borderId="21" xfId="0" applyFont="1" applyBorder="1" applyAlignment="1" applyProtection="1">
      <alignment/>
      <protection locked="0"/>
    </xf>
    <xf numFmtId="0" fontId="9" fillId="0" borderId="24" xfId="0" applyFont="1" applyBorder="1" applyAlignment="1" applyProtection="1">
      <alignment/>
      <protection locked="0"/>
    </xf>
    <xf numFmtId="0" fontId="12" fillId="0" borderId="20" xfId="0" applyFont="1" applyBorder="1" applyAlignment="1">
      <alignment horizontal="left"/>
    </xf>
    <xf numFmtId="0" fontId="7" fillId="0" borderId="21" xfId="0" applyFont="1" applyBorder="1" applyAlignment="1">
      <alignment horizontal="left"/>
    </xf>
    <xf numFmtId="0" fontId="7" fillId="0" borderId="21" xfId="0" applyFont="1" applyBorder="1" applyAlignment="1">
      <alignment/>
    </xf>
    <xf numFmtId="0" fontId="21" fillId="0" borderId="21" xfId="0" applyFont="1" applyBorder="1" applyAlignment="1">
      <alignment/>
    </xf>
    <xf numFmtId="0" fontId="21" fillId="0" borderId="23" xfId="0" applyFont="1" applyBorder="1" applyAlignment="1">
      <alignment/>
    </xf>
    <xf numFmtId="0" fontId="3" fillId="0" borderId="21" xfId="0" applyFont="1" applyBorder="1" applyAlignment="1">
      <alignment horizontal="left"/>
    </xf>
    <xf numFmtId="0" fontId="7" fillId="0" borderId="21" xfId="0" applyFont="1" applyBorder="1" applyAlignment="1">
      <alignment horizontal="left" indent="1"/>
    </xf>
    <xf numFmtId="0" fontId="2" fillId="0" borderId="26" xfId="0" applyFont="1" applyBorder="1" applyAlignment="1">
      <alignment/>
    </xf>
    <xf numFmtId="0" fontId="2" fillId="0" borderId="22" xfId="0" applyFont="1" applyBorder="1" applyAlignment="1">
      <alignment/>
    </xf>
    <xf numFmtId="0" fontId="2" fillId="0" borderId="32" xfId="0" applyFont="1" applyBorder="1" applyAlignment="1">
      <alignment/>
    </xf>
    <xf numFmtId="0" fontId="2" fillId="0" borderId="5" xfId="0" applyFont="1" applyBorder="1" applyAlignment="1">
      <alignment/>
    </xf>
    <xf numFmtId="0" fontId="2" fillId="0" borderId="20" xfId="0" applyFont="1" applyBorder="1" applyAlignment="1">
      <alignment/>
    </xf>
    <xf numFmtId="0" fontId="2" fillId="0" borderId="23" xfId="0" applyFont="1" applyBorder="1" applyAlignment="1">
      <alignment/>
    </xf>
    <xf numFmtId="0" fontId="9" fillId="0" borderId="21" xfId="0" applyFont="1" applyBorder="1" applyAlignment="1" applyProtection="1">
      <alignment wrapText="1"/>
      <protection locked="0"/>
    </xf>
    <xf numFmtId="0" fontId="9" fillId="0" borderId="25" xfId="0" applyFont="1" applyBorder="1" applyAlignment="1" applyProtection="1">
      <alignment wrapText="1"/>
      <protection locked="0"/>
    </xf>
    <xf numFmtId="0" fontId="9" fillId="0" borderId="24" xfId="0" applyFont="1" applyBorder="1" applyAlignment="1" applyProtection="1">
      <alignment wrapText="1"/>
      <protection locked="0"/>
    </xf>
    <xf numFmtId="3" fontId="15" fillId="0" borderId="46" xfId="0" applyNumberFormat="1" applyFont="1" applyBorder="1" applyAlignment="1">
      <alignment vertical="top" wrapText="1"/>
    </xf>
    <xf numFmtId="181" fontId="15" fillId="0" borderId="17" xfId="0" applyNumberFormat="1" applyFont="1" applyBorder="1" applyAlignment="1">
      <alignment horizontal="center" vertical="top" wrapText="1"/>
    </xf>
    <xf numFmtId="181" fontId="15" fillId="0" borderId="29" xfId="0" applyNumberFormat="1" applyFont="1" applyBorder="1" applyAlignment="1">
      <alignment horizontal="center" vertical="top" wrapText="1"/>
    </xf>
    <xf numFmtId="181" fontId="15" fillId="0" borderId="28" xfId="0" applyNumberFormat="1" applyFont="1" applyBorder="1" applyAlignment="1">
      <alignment horizontal="center" vertical="top" wrapText="1"/>
    </xf>
    <xf numFmtId="181" fontId="15" fillId="0" borderId="17" xfId="0" applyNumberFormat="1" applyFont="1" applyBorder="1" applyAlignment="1">
      <alignment vertical="top" wrapText="1"/>
    </xf>
    <xf numFmtId="181" fontId="15" fillId="0" borderId="29" xfId="0" applyNumberFormat="1" applyFont="1" applyBorder="1" applyAlignment="1">
      <alignment vertical="top" wrapText="1"/>
    </xf>
    <xf numFmtId="181" fontId="15" fillId="0" borderId="28" xfId="0" applyNumberFormat="1" applyFont="1" applyBorder="1" applyAlignment="1">
      <alignment vertical="top" wrapText="1"/>
    </xf>
    <xf numFmtId="181" fontId="15" fillId="0" borderId="17" xfId="0" applyNumberFormat="1" applyFont="1" applyBorder="1" applyAlignment="1">
      <alignment vertical="center" wrapText="1"/>
    </xf>
    <xf numFmtId="181" fontId="15" fillId="0" borderId="17" xfId="0" applyNumberFormat="1" applyFont="1" applyBorder="1" applyAlignment="1">
      <alignment horizontal="right" vertical="center" wrapText="1"/>
    </xf>
    <xf numFmtId="181" fontId="15" fillId="0" borderId="29" xfId="0" applyNumberFormat="1" applyFont="1" applyBorder="1" applyAlignment="1">
      <alignment vertical="center" wrapText="1"/>
    </xf>
    <xf numFmtId="181" fontId="15" fillId="0" borderId="28" xfId="0" applyNumberFormat="1" applyFont="1" applyBorder="1" applyAlignment="1">
      <alignment vertical="center" wrapText="1"/>
    </xf>
    <xf numFmtId="181" fontId="15" fillId="0" borderId="17" xfId="0" applyNumberFormat="1" applyFont="1" applyBorder="1" applyAlignment="1">
      <alignment horizontal="right" vertical="top" wrapText="1"/>
    </xf>
    <xf numFmtId="181" fontId="15" fillId="0" borderId="0" xfId="0" applyNumberFormat="1" applyFont="1" applyAlignment="1">
      <alignment vertical="center"/>
    </xf>
    <xf numFmtId="181" fontId="15" fillId="0" borderId="24" xfId="0" applyNumberFormat="1" applyFont="1" applyBorder="1" applyAlignment="1">
      <alignment vertical="top" wrapText="1"/>
    </xf>
    <xf numFmtId="181" fontId="15" fillId="0" borderId="5" xfId="0" applyNumberFormat="1" applyFont="1" applyBorder="1" applyAlignment="1">
      <alignment vertical="top" wrapText="1"/>
    </xf>
    <xf numFmtId="181" fontId="15" fillId="0" borderId="46" xfId="0" applyNumberFormat="1" applyFont="1" applyBorder="1" applyAlignment="1">
      <alignment vertical="top" wrapText="1"/>
    </xf>
    <xf numFmtId="181" fontId="15" fillId="48" borderId="46" xfId="0" applyNumberFormat="1" applyFont="1" applyFill="1" applyBorder="1" applyAlignment="1">
      <alignment vertical="top" wrapText="1"/>
    </xf>
    <xf numFmtId="181" fontId="15" fillId="46" borderId="17" xfId="0" applyNumberFormat="1" applyFont="1" applyFill="1" applyBorder="1" applyAlignment="1">
      <alignment vertical="center" wrapText="1"/>
    </xf>
    <xf numFmtId="181" fontId="15" fillId="0" borderId="29" xfId="0" applyNumberFormat="1" applyFont="1" applyBorder="1" applyAlignment="1">
      <alignment horizontal="right" vertical="center" wrapText="1"/>
    </xf>
    <xf numFmtId="181" fontId="15" fillId="55" borderId="46" xfId="0" applyNumberFormat="1" applyFont="1" applyFill="1" applyBorder="1" applyAlignment="1">
      <alignment vertical="top" wrapText="1"/>
    </xf>
    <xf numFmtId="181" fontId="15" fillId="46" borderId="17" xfId="0" applyNumberFormat="1" applyFont="1" applyFill="1" applyBorder="1" applyAlignment="1">
      <alignment horizontal="right" vertical="center" wrapText="1"/>
    </xf>
    <xf numFmtId="0" fontId="15" fillId="48" borderId="17" xfId="0" applyFont="1" applyFill="1" applyBorder="1" applyAlignment="1">
      <alignment horizontal="left" vertical="top" wrapText="1"/>
    </xf>
    <xf numFmtId="0" fontId="15" fillId="46" borderId="17" xfId="0" applyFont="1" applyFill="1" applyBorder="1" applyAlignment="1">
      <alignment horizontal="left" vertical="top" wrapText="1"/>
    </xf>
    <xf numFmtId="181" fontId="15" fillId="48" borderId="29" xfId="0" applyNumberFormat="1" applyFont="1" applyFill="1" applyBorder="1" applyAlignment="1">
      <alignment vertical="center" wrapText="1"/>
    </xf>
    <xf numFmtId="180" fontId="15" fillId="48" borderId="17" xfId="0" applyNumberFormat="1" applyFont="1" applyFill="1" applyBorder="1" applyAlignment="1">
      <alignment horizontal="center" vertical="center" wrapText="1"/>
    </xf>
    <xf numFmtId="181" fontId="15" fillId="46" borderId="46" xfId="0" applyNumberFormat="1" applyFont="1" applyFill="1" applyBorder="1" applyAlignment="1">
      <alignment vertical="top" wrapText="1"/>
    </xf>
    <xf numFmtId="0" fontId="9" fillId="0" borderId="0" xfId="0" applyFont="1" applyAlignment="1" applyProtection="1">
      <alignment/>
      <protection locked="0"/>
    </xf>
    <xf numFmtId="0" fontId="6" fillId="0" borderId="0" xfId="0" applyFont="1" applyAlignment="1" applyProtection="1">
      <alignment/>
      <protection locked="0"/>
    </xf>
    <xf numFmtId="3" fontId="2" fillId="0" borderId="0" xfId="0" applyNumberFormat="1" applyFont="1" applyAlignment="1" applyProtection="1">
      <alignment/>
      <protection locked="0"/>
    </xf>
    <xf numFmtId="0" fontId="1" fillId="0" borderId="20" xfId="0" applyFont="1" applyBorder="1" applyAlignment="1" applyProtection="1">
      <alignment/>
      <protection/>
    </xf>
    <xf numFmtId="0" fontId="1" fillId="0" borderId="0" xfId="0" applyFont="1" applyBorder="1" applyAlignment="1" applyProtection="1">
      <alignment/>
      <protection/>
    </xf>
    <xf numFmtId="0" fontId="1" fillId="0" borderId="0" xfId="0" applyFont="1" applyBorder="1" applyAlignment="1" applyProtection="1">
      <alignment wrapText="1"/>
      <protection/>
    </xf>
    <xf numFmtId="0" fontId="5" fillId="0" borderId="20" xfId="0" applyFont="1" applyBorder="1" applyAlignment="1" applyProtection="1">
      <alignment/>
      <protection/>
    </xf>
    <xf numFmtId="0" fontId="6" fillId="0" borderId="0" xfId="0" applyFont="1" applyBorder="1" applyAlignment="1" applyProtection="1">
      <alignment/>
      <protection/>
    </xf>
    <xf numFmtId="0" fontId="6" fillId="0" borderId="0" xfId="0" applyFont="1" applyBorder="1" applyAlignment="1" applyProtection="1">
      <alignment wrapText="1"/>
      <protection/>
    </xf>
    <xf numFmtId="0" fontId="3" fillId="0" borderId="29" xfId="0" applyFont="1" applyBorder="1" applyAlignment="1" applyProtection="1">
      <alignment/>
      <protection/>
    </xf>
    <xf numFmtId="0" fontId="1" fillId="0" borderId="28" xfId="0" applyFont="1" applyBorder="1" applyAlignment="1" applyProtection="1">
      <alignment/>
      <protection/>
    </xf>
    <xf numFmtId="0" fontId="1" fillId="0" borderId="30" xfId="0" applyFont="1" applyBorder="1" applyAlignment="1" applyProtection="1">
      <alignment/>
      <protection/>
    </xf>
    <xf numFmtId="0" fontId="1" fillId="0" borderId="0" xfId="0" applyFont="1" applyAlignment="1" applyProtection="1">
      <alignment/>
      <protection/>
    </xf>
    <xf numFmtId="0" fontId="1" fillId="0" borderId="26" xfId="0" applyFont="1" applyBorder="1" applyAlignment="1" applyProtection="1">
      <alignment/>
      <protection/>
    </xf>
    <xf numFmtId="0" fontId="1" fillId="0" borderId="5" xfId="0" applyFont="1" applyBorder="1" applyAlignment="1" applyProtection="1">
      <alignment/>
      <protection/>
    </xf>
    <xf numFmtId="0" fontId="1" fillId="0" borderId="5" xfId="0" applyFont="1" applyBorder="1" applyAlignment="1" applyProtection="1">
      <alignment wrapText="1"/>
      <protection/>
    </xf>
    <xf numFmtId="0" fontId="1" fillId="0" borderId="22" xfId="0" applyFont="1" applyBorder="1" applyAlignment="1" applyProtection="1">
      <alignment/>
      <protection/>
    </xf>
    <xf numFmtId="0" fontId="3" fillId="0" borderId="17" xfId="0" applyFont="1" applyBorder="1" applyAlignment="1" applyProtection="1">
      <alignment/>
      <protection/>
    </xf>
    <xf numFmtId="3" fontId="4" fillId="0" borderId="17" xfId="0" applyNumberFormat="1" applyFont="1" applyBorder="1" applyAlignment="1" applyProtection="1">
      <alignment/>
      <protection/>
    </xf>
    <xf numFmtId="3" fontId="4" fillId="0" borderId="55" xfId="0" applyNumberFormat="1" applyFont="1" applyBorder="1" applyAlignment="1" applyProtection="1">
      <alignment/>
      <protection/>
    </xf>
    <xf numFmtId="3" fontId="1" fillId="0" borderId="24" xfId="0" applyNumberFormat="1" applyFont="1" applyBorder="1" applyAlignment="1" applyProtection="1">
      <alignment/>
      <protection locked="0"/>
    </xf>
    <xf numFmtId="3" fontId="1" fillId="0" borderId="0" xfId="0" applyNumberFormat="1" applyFont="1" applyAlignment="1">
      <alignment/>
    </xf>
    <xf numFmtId="3" fontId="9" fillId="0" borderId="56" xfId="0" applyNumberFormat="1" applyFont="1" applyBorder="1" applyAlignment="1">
      <alignment/>
    </xf>
    <xf numFmtId="3" fontId="9" fillId="0" borderId="0" xfId="0" applyNumberFormat="1" applyFont="1" applyAlignment="1">
      <alignment/>
    </xf>
    <xf numFmtId="3" fontId="9" fillId="0" borderId="23" xfId="0" applyNumberFormat="1" applyFont="1" applyBorder="1" applyAlignment="1" applyProtection="1">
      <alignment/>
      <protection locked="0"/>
    </xf>
    <xf numFmtId="3" fontId="9" fillId="0" borderId="57" xfId="0" applyNumberFormat="1" applyFont="1" applyBorder="1" applyAlignment="1">
      <alignment/>
    </xf>
    <xf numFmtId="3" fontId="9" fillId="0" borderId="21" xfId="0" applyNumberFormat="1" applyFont="1" applyBorder="1" applyAlignment="1" applyProtection="1">
      <alignment/>
      <protection locked="0"/>
    </xf>
    <xf numFmtId="3" fontId="4" fillId="0" borderId="54" xfId="0" applyNumberFormat="1" applyFont="1" applyBorder="1" applyAlignment="1">
      <alignment/>
    </xf>
    <xf numFmtId="3" fontId="4" fillId="0" borderId="0" xfId="0" applyNumberFormat="1" applyFont="1" applyAlignment="1">
      <alignment/>
    </xf>
    <xf numFmtId="3" fontId="4" fillId="0" borderId="58" xfId="0" applyNumberFormat="1" applyFont="1" applyBorder="1" applyAlignment="1">
      <alignment/>
    </xf>
    <xf numFmtId="3" fontId="1" fillId="0" borderId="56" xfId="0" applyNumberFormat="1" applyFont="1" applyBorder="1" applyAlignment="1">
      <alignment/>
    </xf>
    <xf numFmtId="3" fontId="9" fillId="0" borderId="32" xfId="0" applyNumberFormat="1" applyFont="1" applyBorder="1" applyAlignment="1">
      <alignment/>
    </xf>
    <xf numFmtId="3" fontId="9" fillId="0" borderId="25" xfId="0" applyNumberFormat="1" applyFont="1" applyBorder="1" applyAlignment="1">
      <alignment/>
    </xf>
    <xf numFmtId="3" fontId="4" fillId="0" borderId="34" xfId="0" applyNumberFormat="1" applyFont="1" applyBorder="1" applyAlignment="1" applyProtection="1">
      <alignment/>
      <protection locked="0"/>
    </xf>
    <xf numFmtId="3" fontId="9" fillId="0" borderId="23" xfId="0" applyNumberFormat="1" applyFont="1" applyBorder="1" applyAlignment="1">
      <alignment/>
    </xf>
    <xf numFmtId="3" fontId="4" fillId="0" borderId="34" xfId="0" applyNumberFormat="1" applyFont="1" applyBorder="1" applyAlignment="1">
      <alignment/>
    </xf>
    <xf numFmtId="3" fontId="9" fillId="0" borderId="24" xfId="0" applyNumberFormat="1" applyFont="1" applyBorder="1" applyAlignment="1" applyProtection="1">
      <alignment/>
      <protection locked="0"/>
    </xf>
    <xf numFmtId="3" fontId="4" fillId="0" borderId="59" xfId="0" applyNumberFormat="1" applyFont="1" applyBorder="1" applyAlignment="1">
      <alignment/>
    </xf>
    <xf numFmtId="0" fontId="3" fillId="0" borderId="24" xfId="0" applyFont="1" applyBorder="1" applyAlignment="1">
      <alignment horizontal="center" vertical="top" wrapText="1"/>
    </xf>
    <xf numFmtId="0" fontId="3" fillId="0" borderId="25" xfId="0" applyFont="1" applyBorder="1" applyAlignment="1">
      <alignment horizontal="center" vertical="top" wrapText="1"/>
    </xf>
    <xf numFmtId="3" fontId="2" fillId="0" borderId="21" xfId="0" applyNumberFormat="1" applyFont="1" applyBorder="1" applyAlignment="1" applyProtection="1">
      <alignment/>
      <protection/>
    </xf>
    <xf numFmtId="3" fontId="2" fillId="0" borderId="25" xfId="0" applyNumberFormat="1" applyFont="1" applyBorder="1" applyAlignment="1" applyProtection="1">
      <alignment/>
      <protection/>
    </xf>
    <xf numFmtId="0" fontId="5" fillId="0" borderId="0" xfId="0" applyFont="1" applyAlignment="1">
      <alignment/>
    </xf>
    <xf numFmtId="0" fontId="3" fillId="0" borderId="23" xfId="0" applyFont="1" applyBorder="1" applyAlignment="1" applyProtection="1">
      <alignment horizontal="center" vertical="top" wrapText="1"/>
      <protection locked="0"/>
    </xf>
    <xf numFmtId="0" fontId="1" fillId="0" borderId="19" xfId="0" applyFont="1" applyBorder="1" applyAlignment="1" applyProtection="1">
      <alignment/>
      <protection/>
    </xf>
    <xf numFmtId="3" fontId="2" fillId="0" borderId="23" xfId="0" applyNumberFormat="1" applyFont="1" applyBorder="1" applyAlignment="1" applyProtection="1">
      <alignment/>
      <protection locked="0"/>
    </xf>
    <xf numFmtId="3" fontId="2" fillId="0" borderId="32" xfId="0" applyNumberFormat="1" applyFont="1" applyBorder="1" applyAlignment="1" applyProtection="1">
      <alignment/>
      <protection locked="0"/>
    </xf>
    <xf numFmtId="0" fontId="3" fillId="0" borderId="21" xfId="0" applyFont="1" applyBorder="1" applyAlignment="1" applyProtection="1">
      <alignment horizontal="center" vertical="top" wrapText="1"/>
      <protection locked="0"/>
    </xf>
    <xf numFmtId="0" fontId="3" fillId="0" borderId="17"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183" fontId="2" fillId="0" borderId="0" xfId="0" applyNumberFormat="1" applyFont="1" applyAlignment="1">
      <alignment horizontal="justify" wrapText="1"/>
    </xf>
    <xf numFmtId="0" fontId="2" fillId="0" borderId="0" xfId="0" applyFont="1" applyAlignment="1">
      <alignment horizontal="justify" wrapText="1"/>
    </xf>
    <xf numFmtId="183" fontId="2" fillId="0" borderId="0" xfId="0" applyNumberFormat="1" applyFont="1" applyAlignment="1">
      <alignment/>
    </xf>
    <xf numFmtId="184" fontId="2" fillId="0" borderId="0" xfId="0" applyNumberFormat="1" applyFont="1" applyAlignment="1" applyProtection="1">
      <alignment/>
      <protection locked="0"/>
    </xf>
    <xf numFmtId="0" fontId="2" fillId="0" borderId="0" xfId="0" applyFont="1" applyAlignment="1">
      <alignment horizontal="justify"/>
    </xf>
    <xf numFmtId="183" fontId="2" fillId="0" borderId="0" xfId="0" applyNumberFormat="1" applyFont="1" applyAlignment="1">
      <alignment horizontal="justify"/>
    </xf>
    <xf numFmtId="0" fontId="4" fillId="0" borderId="0" xfId="0" applyFont="1" applyAlignment="1">
      <alignment horizontal="left"/>
    </xf>
    <xf numFmtId="0" fontId="4" fillId="0" borderId="0" xfId="0" applyFont="1" applyFill="1" applyAlignment="1">
      <alignment horizontal="left"/>
    </xf>
    <xf numFmtId="0" fontId="2" fillId="0" borderId="0" xfId="0" applyFont="1" applyBorder="1" applyAlignment="1">
      <alignment horizontal="justify"/>
    </xf>
    <xf numFmtId="184" fontId="2" fillId="0" borderId="0" xfId="0" applyNumberFormat="1" applyFont="1" applyAlignment="1" applyProtection="1">
      <alignment horizontal="justify"/>
      <protection locked="0"/>
    </xf>
    <xf numFmtId="184" fontId="2" fillId="0" borderId="0" xfId="0" applyNumberFormat="1" applyFont="1" applyAlignment="1" applyProtection="1">
      <alignment horizontal="center"/>
      <protection locked="0"/>
    </xf>
    <xf numFmtId="0" fontId="2" fillId="0" borderId="0" xfId="129" applyNumberFormat="1" applyFont="1" applyFill="1" applyAlignment="1" applyProtection="1">
      <alignment horizontal="center"/>
      <protection locked="0"/>
    </xf>
    <xf numFmtId="0" fontId="2" fillId="0" borderId="19" xfId="129" applyFont="1" applyFill="1" applyBorder="1" applyAlignment="1" applyProtection="1">
      <alignment horizontal="center" vertical="center" wrapText="1"/>
      <protection locked="0"/>
    </xf>
    <xf numFmtId="186" fontId="2" fillId="0" borderId="0" xfId="0" applyNumberFormat="1" applyFont="1" applyFill="1" applyAlignment="1">
      <alignment horizontal="centerContinuous"/>
    </xf>
    <xf numFmtId="183" fontId="2" fillId="0" borderId="0" xfId="0" applyNumberFormat="1" applyFont="1" applyFill="1" applyAlignment="1">
      <alignment horizontal="centerContinuous"/>
    </xf>
    <xf numFmtId="184" fontId="2" fillId="0" borderId="0" xfId="0" applyNumberFormat="1" applyFont="1" applyBorder="1" applyAlignment="1">
      <alignment horizontal="justify"/>
    </xf>
    <xf numFmtId="183" fontId="2" fillId="0" borderId="0" xfId="0" applyNumberFormat="1" applyFont="1" applyBorder="1" applyAlignment="1">
      <alignment horizontal="justify"/>
    </xf>
    <xf numFmtId="184" fontId="2" fillId="0" borderId="0" xfId="0" applyNumberFormat="1" applyFont="1" applyAlignment="1">
      <alignment horizontal="justify"/>
    </xf>
    <xf numFmtId="0" fontId="2" fillId="0" borderId="17" xfId="0" applyFont="1" applyFill="1" applyBorder="1" applyAlignment="1">
      <alignment/>
    </xf>
    <xf numFmtId="0" fontId="2" fillId="0" borderId="0" xfId="120" applyFont="1">
      <alignment/>
      <protection/>
    </xf>
    <xf numFmtId="0" fontId="2" fillId="0" borderId="0" xfId="120" applyFont="1" applyBorder="1" applyAlignment="1">
      <alignment horizontal="center"/>
      <protection/>
    </xf>
    <xf numFmtId="0" fontId="3" fillId="0" borderId="32" xfId="0" applyFont="1" applyBorder="1" applyAlignment="1">
      <alignment wrapText="1"/>
    </xf>
    <xf numFmtId="0" fontId="3" fillId="0" borderId="19" xfId="0" applyFont="1" applyBorder="1" applyAlignment="1">
      <alignment horizontal="center" wrapText="1"/>
    </xf>
    <xf numFmtId="0" fontId="3" fillId="0" borderId="0" xfId="0" applyFont="1" applyBorder="1" applyAlignment="1">
      <alignment horizontal="center" wrapText="1"/>
    </xf>
    <xf numFmtId="0" fontId="3" fillId="0" borderId="23" xfId="0" applyFont="1" applyBorder="1" applyAlignment="1">
      <alignment wrapText="1"/>
    </xf>
    <xf numFmtId="0" fontId="9" fillId="0" borderId="23" xfId="0" applyFont="1" applyBorder="1" applyAlignment="1">
      <alignment/>
    </xf>
    <xf numFmtId="0" fontId="3" fillId="0" borderId="23" xfId="0" applyFont="1" applyBorder="1" applyAlignment="1">
      <alignment horizontal="center" wrapText="1"/>
    </xf>
    <xf numFmtId="0" fontId="3" fillId="0" borderId="30" xfId="0" applyFont="1" applyBorder="1" applyAlignment="1">
      <alignment horizontal="center" wrapText="1"/>
    </xf>
    <xf numFmtId="0" fontId="8" fillId="0" borderId="0" xfId="0" applyFont="1" applyAlignment="1">
      <alignment horizontal="center"/>
    </xf>
    <xf numFmtId="178" fontId="2" fillId="0" borderId="19" xfId="75" applyNumberFormat="1" applyFont="1" applyFill="1" applyBorder="1" applyAlignment="1" applyProtection="1">
      <alignment/>
      <protection locked="0"/>
    </xf>
    <xf numFmtId="0" fontId="2" fillId="0" borderId="0" xfId="0" applyFont="1" applyFill="1" applyAlignment="1">
      <alignment/>
    </xf>
    <xf numFmtId="0" fontId="4" fillId="0" borderId="0" xfId="0" applyFont="1" applyFill="1" applyAlignment="1">
      <alignment/>
    </xf>
    <xf numFmtId="183" fontId="2" fillId="0" borderId="0" xfId="0" applyNumberFormat="1" applyFont="1" applyAlignment="1">
      <alignment/>
    </xf>
    <xf numFmtId="0" fontId="13" fillId="0" borderId="0" xfId="129" applyFont="1" applyFill="1" applyBorder="1" applyAlignment="1" applyProtection="1">
      <alignment vertical="center" wrapText="1"/>
      <protection locked="0"/>
    </xf>
    <xf numFmtId="0" fontId="2" fillId="0" borderId="0" xfId="129" applyFont="1" applyFill="1" applyBorder="1" applyAlignment="1" applyProtection="1">
      <alignment vertical="center"/>
      <protection locked="0"/>
    </xf>
    <xf numFmtId="0" fontId="2" fillId="0" borderId="0" xfId="0" applyFont="1" applyFill="1" applyBorder="1" applyAlignment="1">
      <alignment horizontal="justify" wrapText="1"/>
    </xf>
    <xf numFmtId="0" fontId="2" fillId="0" borderId="0" xfId="129" applyFont="1" applyFill="1" applyBorder="1" applyAlignment="1" applyProtection="1">
      <alignment vertical="top" wrapText="1"/>
      <protection locked="0"/>
    </xf>
    <xf numFmtId="0" fontId="2" fillId="0" borderId="0" xfId="0" applyFont="1" applyBorder="1" applyAlignment="1">
      <alignment vertical="top" wrapText="1"/>
    </xf>
    <xf numFmtId="0" fontId="3" fillId="0" borderId="0" xfId="0" applyNumberFormat="1" applyFont="1" applyBorder="1" applyAlignment="1">
      <alignment horizontal="center" wrapText="1"/>
    </xf>
    <xf numFmtId="0" fontId="3" fillId="0" borderId="0" xfId="0" applyNumberFormat="1" applyFont="1" applyBorder="1" applyAlignment="1">
      <alignment horizontal="center"/>
    </xf>
    <xf numFmtId="0" fontId="3" fillId="0" borderId="23" xfId="0" applyNumberFormat="1" applyFont="1" applyBorder="1" applyAlignment="1">
      <alignment horizontal="center" wrapText="1"/>
    </xf>
    <xf numFmtId="0" fontId="3" fillId="0" borderId="0" xfId="0" applyNumberFormat="1" applyFont="1" applyFill="1" applyBorder="1" applyAlignment="1">
      <alignment horizontal="center" wrapText="1"/>
    </xf>
    <xf numFmtId="0" fontId="3" fillId="0" borderId="19" xfId="0" applyNumberFormat="1" applyFont="1" applyBorder="1" applyAlignment="1">
      <alignment horizontal="center" wrapText="1"/>
    </xf>
    <xf numFmtId="0" fontId="3" fillId="0" borderId="23" xfId="0" applyNumberFormat="1" applyFont="1" applyFill="1" applyBorder="1" applyAlignment="1">
      <alignment horizontal="center" wrapText="1"/>
    </xf>
    <xf numFmtId="0" fontId="3" fillId="0" borderId="5" xfId="0" applyNumberFormat="1" applyFont="1" applyBorder="1" applyAlignment="1">
      <alignment horizontal="center" wrapText="1"/>
    </xf>
    <xf numFmtId="0" fontId="3" fillId="0" borderId="0" xfId="0" applyNumberFormat="1" applyFont="1" applyFill="1" applyBorder="1" applyAlignment="1">
      <alignment horizontal="center"/>
    </xf>
    <xf numFmtId="0" fontId="3" fillId="0" borderId="21" xfId="0" applyNumberFormat="1" applyFont="1" applyBorder="1" applyAlignment="1">
      <alignment horizontal="center" wrapText="1"/>
    </xf>
    <xf numFmtId="0" fontId="2" fillId="0" borderId="19" xfId="129" applyNumberFormat="1" applyFont="1" applyFill="1" applyBorder="1" applyAlignment="1" applyProtection="1">
      <alignment horizontal="center" vertical="center" wrapText="1"/>
      <protection locked="0"/>
    </xf>
    <xf numFmtId="0" fontId="2" fillId="0" borderId="0" xfId="129" applyNumberFormat="1" applyFont="1" applyFill="1" applyAlignment="1" applyProtection="1">
      <alignment/>
      <protection locked="0"/>
    </xf>
    <xf numFmtId="0" fontId="2" fillId="0" borderId="28" xfId="129" applyNumberFormat="1" applyFont="1" applyFill="1" applyBorder="1" applyAlignment="1" applyProtection="1">
      <alignment/>
      <protection locked="0"/>
    </xf>
    <xf numFmtId="0" fontId="8" fillId="0" borderId="0" xfId="0" applyNumberFormat="1" applyFont="1" applyBorder="1" applyAlignment="1">
      <alignment horizontal="center"/>
    </xf>
    <xf numFmtId="0" fontId="0" fillId="0" borderId="0" xfId="0" applyFont="1" applyAlignment="1">
      <alignment horizontal="justify" wrapText="1"/>
    </xf>
    <xf numFmtId="183" fontId="2" fillId="0" borderId="0" xfId="0" applyNumberFormat="1" applyFont="1" applyAlignment="1">
      <alignment wrapText="1"/>
    </xf>
    <xf numFmtId="0" fontId="3" fillId="0" borderId="0" xfId="0" applyFont="1" applyBorder="1" applyAlignment="1">
      <alignment vertical="top" wrapText="1"/>
    </xf>
    <xf numFmtId="0" fontId="22" fillId="0" borderId="0" xfId="0" applyFont="1" applyBorder="1" applyAlignment="1">
      <alignment vertical="top" wrapText="1"/>
    </xf>
    <xf numFmtId="0" fontId="9" fillId="0" borderId="0" xfId="0" applyFont="1" applyBorder="1" applyAlignment="1">
      <alignment horizontal="justify"/>
    </xf>
    <xf numFmtId="0" fontId="8" fillId="0" borderId="0" xfId="0" applyFont="1" applyBorder="1" applyAlignment="1">
      <alignment wrapText="1"/>
    </xf>
    <xf numFmtId="0" fontId="8" fillId="0" borderId="0" xfId="0" applyFont="1" applyBorder="1" applyAlignment="1">
      <alignment horizontal="center" wrapText="1"/>
    </xf>
    <xf numFmtId="0" fontId="9" fillId="0" borderId="0" xfId="0" applyFont="1" applyBorder="1" applyAlignment="1">
      <alignment vertical="top" wrapText="1"/>
    </xf>
    <xf numFmtId="0" fontId="9" fillId="0" borderId="0" xfId="0" applyFont="1" applyBorder="1" applyAlignment="1">
      <alignment horizontal="left"/>
    </xf>
    <xf numFmtId="0" fontId="8" fillId="0" borderId="0" xfId="0" applyFont="1" applyBorder="1" applyAlignment="1">
      <alignment vertical="top" wrapText="1"/>
    </xf>
    <xf numFmtId="0" fontId="8" fillId="0" borderId="0" xfId="0" applyFont="1" applyBorder="1" applyAlignment="1">
      <alignment vertical="top"/>
    </xf>
    <xf numFmtId="0" fontId="9" fillId="0" borderId="0" xfId="0" applyFont="1" applyBorder="1" applyAlignment="1">
      <alignment horizontal="center" vertical="top" wrapText="1"/>
    </xf>
    <xf numFmtId="0" fontId="9" fillId="0" borderId="0" xfId="0" applyFont="1" applyBorder="1" applyAlignment="1">
      <alignment horizontal="center"/>
    </xf>
    <xf numFmtId="0" fontId="8" fillId="0" borderId="0" xfId="0" applyFont="1" applyBorder="1" applyAlignment="1">
      <alignment horizontal="left" wrapText="1"/>
    </xf>
    <xf numFmtId="0" fontId="9" fillId="0" borderId="0" xfId="0" applyFont="1" applyBorder="1" applyAlignment="1">
      <alignment horizontal="left" vertical="top" wrapText="1"/>
    </xf>
    <xf numFmtId="0" fontId="23" fillId="0" borderId="0" xfId="0" applyFont="1" applyBorder="1" applyAlignment="1">
      <alignment horizontal="center" vertical="top" wrapText="1"/>
    </xf>
    <xf numFmtId="49" fontId="9" fillId="0" borderId="0" xfId="0" applyNumberFormat="1" applyFont="1" applyBorder="1" applyAlignment="1">
      <alignment horizontal="center" vertical="top" wrapText="1"/>
    </xf>
    <xf numFmtId="49" fontId="9" fillId="0" borderId="0" xfId="0" applyNumberFormat="1" applyFont="1" applyBorder="1" applyAlignment="1">
      <alignment horizontal="center"/>
    </xf>
    <xf numFmtId="182" fontId="9" fillId="0" borderId="0" xfId="0" applyNumberFormat="1" applyFont="1" applyBorder="1" applyAlignment="1">
      <alignment horizontal="center" vertical="top" wrapText="1"/>
    </xf>
    <xf numFmtId="182" fontId="9" fillId="0" borderId="0" xfId="0" applyNumberFormat="1" applyFont="1" applyBorder="1" applyAlignment="1">
      <alignment horizontal="center"/>
    </xf>
    <xf numFmtId="0" fontId="8" fillId="0" borderId="0" xfId="0" applyFont="1" applyBorder="1" applyAlignment="1">
      <alignment horizontal="left" vertical="top"/>
    </xf>
    <xf numFmtId="0" fontId="23" fillId="0" borderId="0" xfId="0" applyFont="1" applyBorder="1" applyAlignment="1">
      <alignment vertical="top" wrapText="1"/>
    </xf>
    <xf numFmtId="0" fontId="105" fillId="0" borderId="0" xfId="0" applyFont="1" applyFill="1" applyBorder="1" applyAlignment="1">
      <alignment/>
    </xf>
    <xf numFmtId="0" fontId="24" fillId="0" borderId="0" xfId="119" applyNumberFormat="1" applyFont="1">
      <alignment/>
      <protection/>
    </xf>
    <xf numFmtId="184" fontId="27" fillId="0" borderId="0" xfId="118" applyFont="1">
      <alignment/>
      <protection/>
    </xf>
    <xf numFmtId="184" fontId="24" fillId="0" borderId="19" xfId="118" applyFont="1" applyBorder="1" applyAlignment="1" applyProtection="1">
      <alignment horizontal="left"/>
      <protection locked="0"/>
    </xf>
    <xf numFmtId="184" fontId="24" fillId="0" borderId="19" xfId="118" applyFont="1" applyBorder="1" applyAlignment="1" applyProtection="1">
      <alignment horizontal="center"/>
      <protection locked="0"/>
    </xf>
    <xf numFmtId="184" fontId="24" fillId="0" borderId="19" xfId="118" applyFont="1" applyBorder="1" applyProtection="1">
      <alignment/>
      <protection locked="0"/>
    </xf>
    <xf numFmtId="184" fontId="24" fillId="0" borderId="19" xfId="118" applyFont="1" applyBorder="1">
      <alignment/>
      <protection/>
    </xf>
    <xf numFmtId="184" fontId="24" fillId="0" borderId="0" xfId="118" applyFont="1">
      <alignment/>
      <protection/>
    </xf>
    <xf numFmtId="0" fontId="28" fillId="0" borderId="0" xfId="119" applyNumberFormat="1" applyFont="1">
      <alignment/>
      <protection/>
    </xf>
    <xf numFmtId="0" fontId="24" fillId="0" borderId="0" xfId="119" applyNumberFormat="1" applyFont="1" applyAlignment="1">
      <alignment horizontal="center"/>
      <protection/>
    </xf>
    <xf numFmtId="0" fontId="29" fillId="0" borderId="0" xfId="119" applyNumberFormat="1" applyFont="1">
      <alignment/>
      <protection/>
    </xf>
    <xf numFmtId="3" fontId="29" fillId="0" borderId="0" xfId="75" applyNumberFormat="1" applyFont="1" applyAlignment="1">
      <alignment/>
    </xf>
    <xf numFmtId="9" fontId="29" fillId="0" borderId="0" xfId="126" applyFont="1" applyAlignment="1">
      <alignment/>
    </xf>
    <xf numFmtId="0" fontId="31" fillId="0" borderId="0" xfId="119" applyNumberFormat="1" applyFont="1">
      <alignment/>
      <protection/>
    </xf>
    <xf numFmtId="184" fontId="24" fillId="0" borderId="5" xfId="118" applyFont="1" applyBorder="1" applyAlignment="1" applyProtection="1">
      <alignment horizontal="left"/>
      <protection locked="0"/>
    </xf>
    <xf numFmtId="184" fontId="24" fillId="0" borderId="5" xfId="118" applyFont="1" applyBorder="1" applyAlignment="1" applyProtection="1">
      <alignment horizontal="center"/>
      <protection locked="0"/>
    </xf>
    <xf numFmtId="184" fontId="24" fillId="0" borderId="5" xfId="118" applyFont="1" applyBorder="1" applyProtection="1">
      <alignment/>
      <protection locked="0"/>
    </xf>
    <xf numFmtId="184" fontId="24" fillId="0" borderId="5" xfId="118" applyFont="1" applyBorder="1">
      <alignment/>
      <protection/>
    </xf>
    <xf numFmtId="0" fontId="2" fillId="0" borderId="0" xfId="0" applyFont="1" applyAlignment="1">
      <alignment horizontal="left"/>
    </xf>
    <xf numFmtId="0" fontId="2" fillId="0" borderId="0" xfId="0" applyNumberFormat="1" applyFont="1" applyAlignment="1">
      <alignment horizontal="justify" wrapText="1" shrinkToFit="1"/>
    </xf>
    <xf numFmtId="188" fontId="9" fillId="0" borderId="0" xfId="0" applyNumberFormat="1" applyFont="1" applyBorder="1" applyAlignment="1">
      <alignment horizontal="center" vertical="top" wrapText="1"/>
    </xf>
    <xf numFmtId="188" fontId="9" fillId="0" borderId="0" xfId="0" applyNumberFormat="1" applyFont="1" applyBorder="1" applyAlignment="1">
      <alignment horizontal="center"/>
    </xf>
    <xf numFmtId="188" fontId="9" fillId="0" borderId="0" xfId="0" applyNumberFormat="1" applyFont="1" applyBorder="1" applyAlignment="1">
      <alignment vertical="top" wrapText="1"/>
    </xf>
    <xf numFmtId="188" fontId="9" fillId="0" borderId="0" xfId="0" applyNumberFormat="1" applyFont="1" applyBorder="1" applyAlignment="1">
      <alignment/>
    </xf>
    <xf numFmtId="0" fontId="3" fillId="0" borderId="23" xfId="0" applyFont="1" applyBorder="1" applyAlignment="1">
      <alignment horizontal="right" wrapText="1"/>
    </xf>
    <xf numFmtId="3" fontId="2" fillId="0" borderId="17" xfId="0" applyNumberFormat="1" applyFont="1" applyBorder="1" applyAlignment="1" applyProtection="1">
      <alignment/>
      <protection locked="0"/>
    </xf>
    <xf numFmtId="0" fontId="8" fillId="0" borderId="0" xfId="0" applyFont="1" applyBorder="1" applyAlignment="1">
      <alignment horizontal="right"/>
    </xf>
    <xf numFmtId="0" fontId="8" fillId="0" borderId="23" xfId="0" applyFont="1" applyBorder="1" applyAlignment="1">
      <alignment horizontal="right"/>
    </xf>
    <xf numFmtId="0" fontId="1" fillId="0" borderId="20" xfId="0" applyFont="1" applyBorder="1" applyAlignment="1">
      <alignment horizontal="right"/>
    </xf>
    <xf numFmtId="9" fontId="2" fillId="0" borderId="23" xfId="0" applyNumberFormat="1" applyFont="1" applyBorder="1" applyAlignment="1">
      <alignment/>
    </xf>
    <xf numFmtId="0" fontId="1" fillId="0" borderId="19" xfId="0" applyFont="1" applyBorder="1" applyAlignment="1">
      <alignment horizontal="left"/>
    </xf>
    <xf numFmtId="0" fontId="1" fillId="0" borderId="32" xfId="0" applyFont="1" applyBorder="1" applyAlignment="1">
      <alignment horizontal="left"/>
    </xf>
    <xf numFmtId="0" fontId="3" fillId="0" borderId="25" xfId="0" applyFont="1" applyBorder="1" applyAlignment="1">
      <alignment horizontal="center"/>
    </xf>
    <xf numFmtId="0" fontId="1" fillId="0" borderId="25" xfId="0" applyFont="1" applyBorder="1" applyAlignment="1">
      <alignment horizontal="left"/>
    </xf>
    <xf numFmtId="3" fontId="2" fillId="0" borderId="21" xfId="0" applyNumberFormat="1" applyFont="1" applyBorder="1" applyAlignment="1">
      <alignment horizontal="right"/>
    </xf>
    <xf numFmtId="0" fontId="8" fillId="0" borderId="23" xfId="0" applyFont="1" applyFill="1" applyBorder="1" applyAlignment="1">
      <alignment horizontal="right" wrapText="1"/>
    </xf>
    <xf numFmtId="0" fontId="2" fillId="0" borderId="0" xfId="129" applyFont="1" applyFill="1" applyBorder="1" applyAlignment="1" applyProtection="1">
      <alignment horizontal="right"/>
      <protection locked="0"/>
    </xf>
    <xf numFmtId="0" fontId="2" fillId="0" borderId="0" xfId="129" applyNumberFormat="1" applyFont="1" applyFill="1" applyBorder="1" applyAlignment="1" applyProtection="1">
      <alignment horizontal="right"/>
      <protection locked="0"/>
    </xf>
    <xf numFmtId="0" fontId="2" fillId="0" borderId="0" xfId="0" applyFont="1" applyFill="1" applyBorder="1" applyAlignment="1">
      <alignment horizontal="left" vertical="top" wrapText="1"/>
    </xf>
    <xf numFmtId="0" fontId="2" fillId="0" borderId="0" xfId="0" applyFont="1" applyFill="1" applyAlignment="1">
      <alignment horizontal="justify"/>
    </xf>
    <xf numFmtId="0" fontId="2" fillId="0" borderId="0" xfId="0" applyFont="1" applyFill="1" applyBorder="1" applyAlignment="1">
      <alignment horizontal="justify"/>
    </xf>
    <xf numFmtId="0" fontId="2" fillId="0" borderId="19" xfId="129" applyFont="1" applyFill="1" applyBorder="1" applyAlignment="1" applyProtection="1">
      <alignment/>
      <protection locked="0"/>
    </xf>
    <xf numFmtId="0" fontId="4" fillId="0" borderId="24" xfId="0" applyFont="1" applyFill="1" applyBorder="1" applyAlignment="1">
      <alignment horizontal="center" vertical="top"/>
    </xf>
    <xf numFmtId="0" fontId="2" fillId="0" borderId="0" xfId="129" applyNumberFormat="1" applyFont="1" applyFill="1" applyBorder="1" applyAlignment="1" applyProtection="1">
      <alignment/>
      <protection locked="0"/>
    </xf>
    <xf numFmtId="0" fontId="2" fillId="0" borderId="19" xfId="129" applyNumberFormat="1" applyFont="1" applyFill="1" applyBorder="1" applyAlignment="1" applyProtection="1">
      <alignment/>
      <protection locked="0"/>
    </xf>
    <xf numFmtId="0" fontId="2" fillId="0" borderId="0" xfId="0" applyFont="1" applyFill="1" applyBorder="1" applyAlignment="1">
      <alignment horizontal="left"/>
    </xf>
    <xf numFmtId="0" fontId="2" fillId="0" borderId="0" xfId="0" applyFont="1" applyBorder="1" applyAlignment="1">
      <alignment horizontal="center" vertical="top" wrapText="1"/>
    </xf>
    <xf numFmtId="0" fontId="2" fillId="0" borderId="0" xfId="0" applyNumberFormat="1" applyFont="1" applyFill="1" applyAlignment="1">
      <alignment horizontal="justify" vertical="top" wrapText="1"/>
    </xf>
    <xf numFmtId="0" fontId="3" fillId="0" borderId="23" xfId="0" applyFont="1" applyFill="1" applyBorder="1" applyAlignment="1">
      <alignment horizontal="right" wrapText="1"/>
    </xf>
    <xf numFmtId="3" fontId="2" fillId="0" borderId="0" xfId="0" applyNumberFormat="1" applyFont="1" applyBorder="1" applyAlignment="1" applyProtection="1">
      <alignment/>
      <protection locked="0"/>
    </xf>
    <xf numFmtId="9" fontId="2" fillId="0" borderId="0" xfId="0" applyNumberFormat="1" applyFont="1" applyBorder="1" applyAlignment="1">
      <alignment/>
    </xf>
    <xf numFmtId="0" fontId="9" fillId="0" borderId="0" xfId="0" applyFont="1" applyBorder="1" applyAlignment="1" applyProtection="1">
      <alignment wrapText="1"/>
      <protection locked="0"/>
    </xf>
    <xf numFmtId="3" fontId="2" fillId="0" borderId="0" xfId="0" applyNumberFormat="1" applyFont="1" applyBorder="1" applyAlignment="1">
      <alignment/>
    </xf>
    <xf numFmtId="0" fontId="8" fillId="0" borderId="32" xfId="0" applyFont="1" applyBorder="1" applyAlignment="1">
      <alignment horizontal="right"/>
    </xf>
    <xf numFmtId="0" fontId="9" fillId="0" borderId="17" xfId="0" applyFont="1" applyBorder="1" applyAlignment="1">
      <alignment horizontal="right"/>
    </xf>
    <xf numFmtId="0" fontId="1" fillId="0" borderId="32" xfId="0" applyFont="1" applyBorder="1" applyAlignment="1">
      <alignment wrapText="1"/>
    </xf>
    <xf numFmtId="0" fontId="2" fillId="0" borderId="29" xfId="129" applyFont="1" applyFill="1" applyBorder="1" applyAlignment="1" applyProtection="1">
      <alignment/>
      <protection locked="0"/>
    </xf>
    <xf numFmtId="0" fontId="2" fillId="0" borderId="30" xfId="129" applyFont="1" applyFill="1" applyBorder="1" applyAlignment="1" applyProtection="1">
      <alignment/>
      <protection locked="0"/>
    </xf>
    <xf numFmtId="0" fontId="4" fillId="0" borderId="28" xfId="129" applyFont="1" applyFill="1" applyBorder="1" applyAlignment="1" applyProtection="1">
      <alignment horizontal="left"/>
      <protection locked="0"/>
    </xf>
    <xf numFmtId="0" fontId="2" fillId="0" borderId="24" xfId="0" applyFont="1" applyFill="1" applyBorder="1" applyAlignment="1">
      <alignment horizontal="center" vertical="top"/>
    </xf>
    <xf numFmtId="0" fontId="2" fillId="0" borderId="0" xfId="0" applyFont="1" applyFill="1" applyBorder="1" applyAlignment="1">
      <alignment horizontal="left" vertical="top"/>
    </xf>
    <xf numFmtId="0" fontId="4" fillId="0" borderId="0" xfId="0" applyFont="1" applyFill="1" applyBorder="1" applyAlignment="1">
      <alignment vertical="top"/>
    </xf>
    <xf numFmtId="0" fontId="4" fillId="0" borderId="17" xfId="0" applyFont="1" applyBorder="1" applyAlignment="1">
      <alignment/>
    </xf>
    <xf numFmtId="3" fontId="2" fillId="0" borderId="0" xfId="0" applyNumberFormat="1" applyFont="1" applyAlignment="1">
      <alignment/>
    </xf>
    <xf numFmtId="0" fontId="2" fillId="0" borderId="28" xfId="0" applyFont="1" applyBorder="1" applyAlignment="1">
      <alignment/>
    </xf>
    <xf numFmtId="0" fontId="3" fillId="0" borderId="20" xfId="0" applyNumberFormat="1" applyFont="1" applyBorder="1" applyAlignment="1">
      <alignment horizontal="center" wrapText="1"/>
    </xf>
    <xf numFmtId="9" fontId="2" fillId="0" borderId="17" xfId="126" applyFont="1" applyBorder="1" applyAlignment="1" applyProtection="1">
      <alignment/>
      <protection locked="0"/>
    </xf>
    <xf numFmtId="0" fontId="3" fillId="0" borderId="20" xfId="0" applyFont="1" applyFill="1" applyBorder="1" applyAlignment="1">
      <alignment/>
    </xf>
    <xf numFmtId="3" fontId="4" fillId="0" borderId="17" xfId="0" applyNumberFormat="1" applyFont="1" applyBorder="1" applyAlignment="1" applyProtection="1">
      <alignment/>
      <protection locked="0"/>
    </xf>
    <xf numFmtId="0" fontId="3" fillId="0" borderId="20" xfId="0" applyFont="1" applyBorder="1" applyAlignment="1">
      <alignment horizontal="right"/>
    </xf>
    <xf numFmtId="0" fontId="3" fillId="0" borderId="0" xfId="0" applyFont="1" applyBorder="1" applyAlignment="1">
      <alignment horizontal="right"/>
    </xf>
    <xf numFmtId="9" fontId="4" fillId="0" borderId="17" xfId="126" applyFont="1" applyBorder="1" applyAlignment="1" applyProtection="1">
      <alignment/>
      <protection locked="0"/>
    </xf>
    <xf numFmtId="0" fontId="9" fillId="0" borderId="23" xfId="0" applyFont="1" applyBorder="1" applyAlignment="1">
      <alignment horizontal="right" wrapText="1"/>
    </xf>
    <xf numFmtId="0" fontId="1" fillId="0" borderId="23" xfId="0" applyNumberFormat="1" applyFont="1" applyFill="1" applyBorder="1" applyAlignment="1">
      <alignment horizontal="center" wrapText="1"/>
    </xf>
    <xf numFmtId="0" fontId="9" fillId="0" borderId="0" xfId="0" applyFont="1" applyBorder="1" applyAlignment="1">
      <alignment horizontal="right"/>
    </xf>
    <xf numFmtId="0" fontId="1" fillId="0" borderId="21" xfId="0" applyNumberFormat="1" applyFont="1" applyFill="1" applyBorder="1" applyAlignment="1">
      <alignment horizontal="center" wrapText="1"/>
    </xf>
    <xf numFmtId="0" fontId="9" fillId="0" borderId="0" xfId="0" applyFont="1" applyFill="1" applyBorder="1" applyAlignment="1">
      <alignment horizontal="right"/>
    </xf>
    <xf numFmtId="0" fontId="1" fillId="0" borderId="21" xfId="0" applyNumberFormat="1" applyFont="1" applyBorder="1" applyAlignment="1">
      <alignment horizontal="center" wrapText="1"/>
    </xf>
    <xf numFmtId="0" fontId="1" fillId="0" borderId="21" xfId="0" applyFont="1" applyBorder="1" applyAlignment="1">
      <alignment horizontal="left"/>
    </xf>
    <xf numFmtId="0" fontId="3" fillId="0" borderId="21" xfId="0" applyFont="1" applyBorder="1" applyAlignment="1">
      <alignment horizontal="center"/>
    </xf>
    <xf numFmtId="0" fontId="1" fillId="0" borderId="0" xfId="0" applyFont="1" applyAlignment="1" applyProtection="1">
      <alignment/>
      <protection locked="0"/>
    </xf>
    <xf numFmtId="0" fontId="8" fillId="0" borderId="0" xfId="0" applyFont="1" applyAlignment="1" applyProtection="1">
      <alignment horizontal="center"/>
      <protection locked="0"/>
    </xf>
    <xf numFmtId="9" fontId="2" fillId="0" borderId="21" xfId="0" applyNumberFormat="1" applyFont="1" applyBorder="1" applyAlignment="1" applyProtection="1">
      <alignment/>
      <protection/>
    </xf>
    <xf numFmtId="0" fontId="1" fillId="0" borderId="27" xfId="0" applyFont="1" applyBorder="1" applyAlignment="1" applyProtection="1">
      <alignment wrapText="1"/>
      <protection/>
    </xf>
    <xf numFmtId="0" fontId="3" fillId="0" borderId="0" xfId="0" applyNumberFormat="1" applyFont="1" applyBorder="1" applyAlignment="1" applyProtection="1">
      <alignment horizontal="center" wrapText="1"/>
      <protection/>
    </xf>
    <xf numFmtId="0" fontId="1" fillId="0" borderId="24" xfId="0" applyFont="1" applyBorder="1" applyAlignment="1" applyProtection="1">
      <alignment/>
      <protection/>
    </xf>
    <xf numFmtId="0" fontId="1" fillId="0" borderId="21" xfId="0" applyFont="1" applyBorder="1" applyAlignment="1" applyProtection="1">
      <alignment/>
      <protection/>
    </xf>
    <xf numFmtId="0" fontId="9" fillId="0" borderId="21" xfId="0" applyFont="1" applyBorder="1" applyAlignment="1" applyProtection="1">
      <alignment/>
      <protection/>
    </xf>
    <xf numFmtId="0" fontId="1" fillId="0" borderId="23" xfId="0" applyFont="1" applyBorder="1" applyAlignment="1" applyProtection="1">
      <alignment wrapText="1"/>
      <protection/>
    </xf>
    <xf numFmtId="0" fontId="1" fillId="0" borderId="0" xfId="0" applyFont="1" applyFill="1" applyBorder="1" applyAlignment="1" applyProtection="1">
      <alignment/>
      <protection/>
    </xf>
    <xf numFmtId="0" fontId="1" fillId="0" borderId="23" xfId="0" applyFont="1" applyFill="1" applyBorder="1" applyAlignment="1" applyProtection="1">
      <alignment wrapText="1"/>
      <protection/>
    </xf>
    <xf numFmtId="0" fontId="3" fillId="0" borderId="23" xfId="0" applyNumberFormat="1" applyFont="1" applyFill="1" applyBorder="1" applyAlignment="1" applyProtection="1">
      <alignment horizontal="center" wrapText="1"/>
      <protection/>
    </xf>
    <xf numFmtId="0" fontId="3" fillId="0" borderId="23" xfId="0" applyNumberFormat="1" applyFont="1" applyBorder="1" applyAlignment="1" applyProtection="1">
      <alignment horizontal="center" wrapText="1"/>
      <protection/>
    </xf>
    <xf numFmtId="0" fontId="3" fillId="0" borderId="20" xfId="0" applyFont="1" applyBorder="1" applyAlignment="1" applyProtection="1">
      <alignment/>
      <protection/>
    </xf>
    <xf numFmtId="0" fontId="3" fillId="0" borderId="0" xfId="0" applyFont="1" applyBorder="1" applyAlignment="1" applyProtection="1">
      <alignment/>
      <protection/>
    </xf>
    <xf numFmtId="0" fontId="3" fillId="0" borderId="22" xfId="0" applyFont="1" applyBorder="1" applyAlignment="1" applyProtection="1">
      <alignment/>
      <protection/>
    </xf>
    <xf numFmtId="0" fontId="3" fillId="0" borderId="19" xfId="0" applyFont="1" applyBorder="1" applyAlignment="1" applyProtection="1">
      <alignment/>
      <protection/>
    </xf>
    <xf numFmtId="0" fontId="3" fillId="0" borderId="32" xfId="0" applyFont="1" applyBorder="1" applyAlignment="1" applyProtection="1">
      <alignment wrapText="1"/>
      <protection/>
    </xf>
    <xf numFmtId="0" fontId="3" fillId="0" borderId="19" xfId="0" applyNumberFormat="1" applyFont="1" applyBorder="1" applyAlignment="1" applyProtection="1">
      <alignment horizontal="center" wrapText="1"/>
      <protection/>
    </xf>
    <xf numFmtId="9" fontId="2" fillId="0" borderId="25" xfId="0" applyNumberFormat="1" applyFont="1" applyBorder="1" applyAlignment="1" applyProtection="1">
      <alignment/>
      <protection/>
    </xf>
    <xf numFmtId="0" fontId="1" fillId="0" borderId="30" xfId="0" applyFont="1" applyBorder="1" applyAlignment="1" applyProtection="1">
      <alignment wrapText="1"/>
      <protection/>
    </xf>
    <xf numFmtId="0" fontId="3" fillId="0" borderId="30" xfId="0" applyFont="1" applyBorder="1" applyAlignment="1" applyProtection="1">
      <alignment horizontal="center" wrapText="1"/>
      <protection/>
    </xf>
    <xf numFmtId="9" fontId="4" fillId="0" borderId="17" xfId="0" applyNumberFormat="1" applyFont="1" applyBorder="1" applyAlignment="1" applyProtection="1">
      <alignment/>
      <protection/>
    </xf>
    <xf numFmtId="0" fontId="3" fillId="0" borderId="26" xfId="0" applyFont="1" applyBorder="1" applyAlignment="1" applyProtection="1">
      <alignment/>
      <protection/>
    </xf>
    <xf numFmtId="0" fontId="3" fillId="0" borderId="0" xfId="0" applyFont="1" applyBorder="1" applyAlignment="1" applyProtection="1">
      <alignment horizontal="center" wrapText="1"/>
      <protection/>
    </xf>
    <xf numFmtId="3" fontId="4" fillId="0" borderId="24" xfId="0" applyNumberFormat="1" applyFont="1" applyBorder="1" applyAlignment="1" applyProtection="1">
      <alignment/>
      <protection/>
    </xf>
    <xf numFmtId="3" fontId="4" fillId="0" borderId="21" xfId="0" applyNumberFormat="1" applyFont="1" applyBorder="1" applyAlignment="1" applyProtection="1">
      <alignment/>
      <protection/>
    </xf>
    <xf numFmtId="9" fontId="4" fillId="0" borderId="21" xfId="0" applyNumberFormat="1" applyFont="1" applyBorder="1" applyAlignment="1" applyProtection="1">
      <alignment/>
      <protection/>
    </xf>
    <xf numFmtId="0" fontId="3" fillId="0" borderId="20" xfId="0" applyNumberFormat="1" applyFont="1" applyBorder="1" applyAlignment="1" applyProtection="1">
      <alignment horizontal="center" wrapText="1"/>
      <protection/>
    </xf>
    <xf numFmtId="0" fontId="9" fillId="0" borderId="20" xfId="0" applyFont="1" applyBorder="1" applyAlignment="1" applyProtection="1">
      <alignment/>
      <protection/>
    </xf>
    <xf numFmtId="0" fontId="3" fillId="0" borderId="0" xfId="0" applyNumberFormat="1" applyFont="1" applyFill="1" applyBorder="1" applyAlignment="1" applyProtection="1">
      <alignment horizontal="center" wrapText="1"/>
      <protection/>
    </xf>
    <xf numFmtId="0" fontId="1" fillId="0" borderId="23" xfId="0" applyFont="1" applyFill="1" applyBorder="1" applyAlignment="1" applyProtection="1">
      <alignment/>
      <protection/>
    </xf>
    <xf numFmtId="0" fontId="1" fillId="0" borderId="20" xfId="0" applyFont="1" applyFill="1" applyBorder="1" applyAlignment="1" applyProtection="1">
      <alignment/>
      <protection/>
    </xf>
    <xf numFmtId="0" fontId="3" fillId="0" borderId="21" xfId="0" applyNumberFormat="1" applyFont="1" applyBorder="1" applyAlignment="1" applyProtection="1">
      <alignment horizontal="center" wrapText="1"/>
      <protection/>
    </xf>
    <xf numFmtId="0" fontId="3" fillId="0" borderId="23" xfId="0" applyFont="1" applyBorder="1" applyAlignment="1" applyProtection="1">
      <alignment horizontal="center" wrapText="1"/>
      <protection/>
    </xf>
    <xf numFmtId="0" fontId="2" fillId="0" borderId="21" xfId="0" applyFont="1" applyBorder="1" applyAlignment="1" applyProtection="1">
      <alignment/>
      <protection/>
    </xf>
    <xf numFmtId="0" fontId="3" fillId="0" borderId="17" xfId="0" applyFont="1" applyBorder="1" applyAlignment="1" applyProtection="1">
      <alignment wrapText="1"/>
      <protection/>
    </xf>
    <xf numFmtId="0" fontId="3" fillId="0" borderId="17" xfId="0" applyFont="1" applyBorder="1" applyAlignment="1" applyProtection="1">
      <alignment horizontal="center" wrapText="1"/>
      <protection/>
    </xf>
    <xf numFmtId="0" fontId="9" fillId="0" borderId="0" xfId="0" applyFont="1" applyFill="1" applyAlignment="1" applyProtection="1">
      <alignment/>
      <protection locked="0"/>
    </xf>
    <xf numFmtId="0" fontId="1" fillId="0" borderId="21" xfId="0" applyFont="1" applyBorder="1" applyAlignment="1" applyProtection="1">
      <alignment wrapText="1"/>
      <protection/>
    </xf>
    <xf numFmtId="0" fontId="1" fillId="0" borderId="21" xfId="0" applyFont="1" applyFill="1" applyBorder="1" applyAlignment="1" applyProtection="1">
      <alignment/>
      <protection/>
    </xf>
    <xf numFmtId="0" fontId="1" fillId="0" borderId="21" xfId="0" applyFont="1" applyFill="1" applyBorder="1" applyAlignment="1" applyProtection="1">
      <alignment wrapText="1"/>
      <protection/>
    </xf>
    <xf numFmtId="0" fontId="1" fillId="0" borderId="17" xfId="0" applyFont="1" applyBorder="1" applyAlignment="1" applyProtection="1">
      <alignment/>
      <protection/>
    </xf>
    <xf numFmtId="0" fontId="1" fillId="0" borderId="17" xfId="0" applyFont="1" applyBorder="1" applyAlignment="1" applyProtection="1">
      <alignment wrapText="1"/>
      <protection/>
    </xf>
    <xf numFmtId="0" fontId="5" fillId="0" borderId="25" xfId="0" applyFont="1" applyBorder="1" applyAlignment="1" applyProtection="1">
      <alignment/>
      <protection/>
    </xf>
    <xf numFmtId="0" fontId="1" fillId="0" borderId="25" xfId="0" applyFont="1" applyBorder="1" applyAlignment="1" applyProtection="1">
      <alignment/>
      <protection/>
    </xf>
    <xf numFmtId="0" fontId="1" fillId="0" borderId="25" xfId="0" applyFont="1" applyBorder="1" applyAlignment="1" applyProtection="1">
      <alignment wrapText="1"/>
      <protection/>
    </xf>
    <xf numFmtId="3" fontId="4" fillId="0" borderId="31" xfId="0" applyNumberFormat="1" applyFont="1" applyBorder="1" applyAlignment="1" applyProtection="1">
      <alignment/>
      <protection/>
    </xf>
    <xf numFmtId="9" fontId="4" fillId="0" borderId="31" xfId="0" applyNumberFormat="1" applyFont="1" applyBorder="1" applyAlignment="1" applyProtection="1">
      <alignment/>
      <protection/>
    </xf>
    <xf numFmtId="0" fontId="1" fillId="0" borderId="19" xfId="0" applyFont="1" applyBorder="1" applyAlignment="1" applyProtection="1">
      <alignment wrapText="1"/>
      <protection/>
    </xf>
    <xf numFmtId="0" fontId="3" fillId="0" borderId="19" xfId="0" applyFont="1" applyBorder="1" applyAlignment="1" applyProtection="1">
      <alignment horizontal="center" wrapText="1"/>
      <protection/>
    </xf>
    <xf numFmtId="0" fontId="1" fillId="0" borderId="19" xfId="0" applyFont="1" applyBorder="1" applyAlignment="1" applyProtection="1">
      <alignment horizontal="right"/>
      <protection/>
    </xf>
    <xf numFmtId="0" fontId="3" fillId="0" borderId="17" xfId="0" applyFont="1" applyBorder="1" applyAlignment="1" applyProtection="1">
      <alignment horizontal="center" vertical="top" wrapText="1"/>
      <protection/>
    </xf>
    <xf numFmtId="0" fontId="3" fillId="0" borderId="25" xfId="0" applyFont="1" applyBorder="1" applyAlignment="1" applyProtection="1">
      <alignment horizontal="center" wrapText="1"/>
      <protection/>
    </xf>
    <xf numFmtId="3" fontId="2" fillId="0" borderId="17" xfId="0" applyNumberFormat="1" applyFont="1" applyBorder="1" applyAlignment="1">
      <alignment horizontal="right"/>
    </xf>
    <xf numFmtId="3" fontId="2" fillId="0" borderId="17" xfId="0" applyNumberFormat="1" applyFont="1" applyBorder="1" applyAlignment="1">
      <alignment/>
    </xf>
    <xf numFmtId="0" fontId="22" fillId="0" borderId="0" xfId="0" applyFont="1" applyFill="1" applyBorder="1" applyAlignment="1">
      <alignment/>
    </xf>
    <xf numFmtId="0" fontId="22" fillId="0" borderId="0" xfId="0" applyFont="1" applyBorder="1" applyAlignment="1">
      <alignment/>
    </xf>
    <xf numFmtId="3" fontId="2" fillId="0" borderId="17" xfId="0" applyNumberFormat="1" applyFont="1" applyFill="1" applyBorder="1" applyAlignment="1">
      <alignment/>
    </xf>
    <xf numFmtId="3" fontId="2" fillId="0" borderId="24" xfId="0" applyNumberFormat="1" applyFont="1" applyFill="1" applyBorder="1" applyAlignment="1">
      <alignment/>
    </xf>
    <xf numFmtId="3" fontId="2" fillId="0" borderId="24" xfId="0" applyNumberFormat="1" applyFont="1" applyBorder="1" applyAlignment="1">
      <alignment horizontal="right"/>
    </xf>
    <xf numFmtId="3" fontId="2" fillId="0" borderId="0" xfId="0" applyNumberFormat="1" applyFont="1" applyFill="1" applyBorder="1" applyAlignment="1">
      <alignment/>
    </xf>
    <xf numFmtId="3" fontId="4" fillId="0" borderId="17" xfId="0" applyNumberFormat="1" applyFont="1" applyBorder="1" applyAlignment="1">
      <alignment horizontal="right"/>
    </xf>
    <xf numFmtId="3" fontId="2" fillId="0" borderId="0" xfId="0" applyNumberFormat="1" applyFont="1" applyAlignment="1">
      <alignment horizontal="right"/>
    </xf>
    <xf numFmtId="3" fontId="2" fillId="0" borderId="28" xfId="0" applyNumberFormat="1" applyFont="1" applyBorder="1" applyAlignment="1">
      <alignment horizontal="right"/>
    </xf>
    <xf numFmtId="3" fontId="2" fillId="0" borderId="0" xfId="120" applyNumberFormat="1" applyFont="1" applyBorder="1" applyAlignment="1">
      <alignment horizontal="center"/>
      <protection/>
    </xf>
    <xf numFmtId="3" fontId="2" fillId="0" borderId="0" xfId="120" applyNumberFormat="1" applyFont="1">
      <alignment/>
      <protection/>
    </xf>
    <xf numFmtId="0" fontId="3" fillId="0" borderId="20" xfId="0" applyFont="1" applyBorder="1" applyAlignment="1">
      <alignment horizontal="center" wrapText="1"/>
    </xf>
    <xf numFmtId="0" fontId="4" fillId="0" borderId="20" xfId="0" applyFont="1" applyBorder="1" applyAlignment="1">
      <alignment/>
    </xf>
    <xf numFmtId="0" fontId="4" fillId="0" borderId="21" xfId="0" applyFont="1" applyBorder="1" applyAlignment="1">
      <alignment/>
    </xf>
    <xf numFmtId="0" fontId="2" fillId="0" borderId="0" xfId="0" applyNumberFormat="1" applyFont="1" applyFill="1" applyAlignment="1">
      <alignment vertical="top" wrapText="1"/>
    </xf>
    <xf numFmtId="0" fontId="3" fillId="0" borderId="0" xfId="0" applyFont="1" applyBorder="1" applyAlignment="1">
      <alignment horizontal="right" wrapText="1"/>
    </xf>
    <xf numFmtId="0" fontId="8" fillId="0" borderId="0" xfId="0" applyFont="1" applyFill="1" applyBorder="1" applyAlignment="1">
      <alignment horizontal="right" wrapText="1"/>
    </xf>
    <xf numFmtId="0" fontId="1" fillId="0" borderId="19" xfId="0" applyFont="1" applyFill="1" applyBorder="1" applyAlignment="1">
      <alignment/>
    </xf>
    <xf numFmtId="0" fontId="3" fillId="0" borderId="32" xfId="0" applyFont="1" applyBorder="1" applyAlignment="1">
      <alignment horizontal="right" wrapText="1"/>
    </xf>
    <xf numFmtId="3" fontId="2" fillId="56" borderId="0" xfId="0" applyNumberFormat="1" applyFont="1" applyFill="1" applyBorder="1" applyAlignment="1">
      <alignment/>
    </xf>
    <xf numFmtId="3" fontId="2" fillId="56" borderId="0" xfId="0" applyNumberFormat="1" applyFont="1" applyFill="1" applyAlignment="1">
      <alignment/>
    </xf>
    <xf numFmtId="0" fontId="3" fillId="0" borderId="28" xfId="0" applyFont="1" applyBorder="1" applyAlignment="1">
      <alignment/>
    </xf>
    <xf numFmtId="0" fontId="3" fillId="0" borderId="28" xfId="0" applyNumberFormat="1" applyFont="1" applyBorder="1" applyAlignment="1">
      <alignment horizontal="center" wrapText="1"/>
    </xf>
    <xf numFmtId="0" fontId="9" fillId="0" borderId="29" xfId="0" applyFont="1" applyBorder="1" applyAlignment="1">
      <alignment/>
    </xf>
    <xf numFmtId="0" fontId="9" fillId="0" borderId="28" xfId="0" applyFont="1" applyBorder="1" applyAlignment="1">
      <alignment/>
    </xf>
    <xf numFmtId="0" fontId="8" fillId="0" borderId="28" xfId="0" applyNumberFormat="1" applyFont="1" applyBorder="1" applyAlignment="1">
      <alignment horizontal="center"/>
    </xf>
    <xf numFmtId="0" fontId="103" fillId="0" borderId="0" xfId="0" applyFont="1" applyAlignment="1" applyProtection="1">
      <alignment/>
      <protection locked="0"/>
    </xf>
    <xf numFmtId="0" fontId="0" fillId="0" borderId="0" xfId="0" applyAlignment="1" applyProtection="1">
      <alignment/>
      <protection locked="0"/>
    </xf>
    <xf numFmtId="0" fontId="106" fillId="57" borderId="0" xfId="0" applyFont="1" applyFill="1" applyAlignment="1" applyProtection="1">
      <alignment/>
      <protection locked="0"/>
    </xf>
    <xf numFmtId="0" fontId="107" fillId="0" borderId="0" xfId="0" applyFont="1" applyAlignment="1" applyProtection="1">
      <alignment/>
      <protection locked="0"/>
    </xf>
    <xf numFmtId="0" fontId="0" fillId="0" borderId="20"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3" xfId="0" applyBorder="1" applyAlignment="1" applyProtection="1">
      <alignment horizontal="center"/>
      <protection locked="0"/>
    </xf>
    <xf numFmtId="0" fontId="103" fillId="0" borderId="19" xfId="0" applyFont="1" applyBorder="1" applyAlignment="1" applyProtection="1">
      <alignment/>
      <protection locked="0"/>
    </xf>
    <xf numFmtId="0" fontId="103" fillId="0" borderId="19" xfId="0" applyFont="1" applyBorder="1" applyAlignment="1" applyProtection="1">
      <alignment horizontal="center"/>
      <protection locked="0"/>
    </xf>
    <xf numFmtId="0" fontId="103" fillId="0" borderId="22" xfId="0" applyFont="1" applyBorder="1" applyAlignment="1" applyProtection="1">
      <alignment horizontal="center"/>
      <protection locked="0"/>
    </xf>
    <xf numFmtId="0" fontId="103" fillId="0" borderId="32" xfId="0" applyFont="1" applyBorder="1" applyAlignment="1" applyProtection="1">
      <alignment horizontal="center"/>
      <protection locked="0"/>
    </xf>
    <xf numFmtId="0" fontId="103" fillId="0" borderId="19" xfId="0" applyFont="1" applyBorder="1" applyAlignment="1" applyProtection="1">
      <alignment horizontal="center" wrapText="1"/>
      <protection locked="0"/>
    </xf>
    <xf numFmtId="0" fontId="103" fillId="0" borderId="32" xfId="0" applyFont="1" applyBorder="1" applyAlignment="1" applyProtection="1">
      <alignment horizontal="center" wrapText="1"/>
      <protection locked="0"/>
    </xf>
    <xf numFmtId="0" fontId="103" fillId="0" borderId="19" xfId="0" applyFont="1" applyBorder="1" applyAlignment="1" applyProtection="1">
      <alignment wrapText="1"/>
      <protection locked="0"/>
    </xf>
    <xf numFmtId="0" fontId="0" fillId="57" borderId="0" xfId="0" applyFill="1" applyAlignment="1" applyProtection="1">
      <alignment/>
      <protection locked="0"/>
    </xf>
    <xf numFmtId="0" fontId="0" fillId="57" borderId="0" xfId="0" applyFill="1" applyAlignment="1" applyProtection="1">
      <alignment horizontal="center"/>
      <protection locked="0"/>
    </xf>
    <xf numFmtId="189" fontId="0" fillId="57" borderId="20" xfId="0" applyNumberFormat="1" applyFill="1" applyBorder="1" applyAlignment="1" applyProtection="1">
      <alignment horizontal="center"/>
      <protection locked="0"/>
    </xf>
    <xf numFmtId="189" fontId="0" fillId="57" borderId="23" xfId="0" applyNumberFormat="1" applyFill="1" applyBorder="1" applyAlignment="1" applyProtection="1">
      <alignment horizontal="center"/>
      <protection locked="0"/>
    </xf>
    <xf numFmtId="187" fontId="0" fillId="57" borderId="20" xfId="0" applyNumberFormat="1" applyFill="1" applyBorder="1" applyAlignment="1" applyProtection="1">
      <alignment/>
      <protection locked="0"/>
    </xf>
    <xf numFmtId="187" fontId="0" fillId="57" borderId="0" xfId="0" applyNumberFormat="1" applyFill="1" applyBorder="1" applyAlignment="1" applyProtection="1">
      <alignment/>
      <protection locked="0"/>
    </xf>
    <xf numFmtId="187" fontId="0" fillId="57" borderId="23" xfId="0" applyNumberFormat="1" applyFill="1" applyBorder="1" applyAlignment="1" applyProtection="1">
      <alignment/>
      <protection locked="0"/>
    </xf>
    <xf numFmtId="187" fontId="0" fillId="57" borderId="0" xfId="0" applyNumberFormat="1" applyFill="1" applyAlignment="1" applyProtection="1">
      <alignment/>
      <protection locked="0"/>
    </xf>
    <xf numFmtId="187" fontId="0" fillId="0" borderId="0" xfId="0" applyNumberFormat="1" applyAlignment="1" applyProtection="1">
      <alignment/>
      <protection/>
    </xf>
    <xf numFmtId="187" fontId="0" fillId="57" borderId="22" xfId="0" applyNumberFormat="1" applyFill="1" applyBorder="1" applyAlignment="1" applyProtection="1">
      <alignment/>
      <protection locked="0"/>
    </xf>
    <xf numFmtId="187" fontId="0" fillId="57" borderId="32" xfId="0" applyNumberFormat="1" applyFill="1" applyBorder="1" applyAlignment="1" applyProtection="1">
      <alignment/>
      <protection locked="0"/>
    </xf>
    <xf numFmtId="187" fontId="0" fillId="0" borderId="60" xfId="0" applyNumberFormat="1" applyBorder="1" applyAlignment="1" applyProtection="1">
      <alignment/>
      <protection/>
    </xf>
    <xf numFmtId="172" fontId="0" fillId="0" borderId="0" xfId="0" applyNumberFormat="1" applyAlignment="1" applyProtection="1">
      <alignment/>
      <protection locked="0"/>
    </xf>
    <xf numFmtId="0" fontId="20" fillId="0" borderId="0" xfId="116">
      <alignment/>
      <protection/>
    </xf>
    <xf numFmtId="0" fontId="108" fillId="0" borderId="0" xfId="0" applyFont="1" applyAlignment="1">
      <alignment/>
    </xf>
    <xf numFmtId="0" fontId="0" fillId="0" borderId="17" xfId="0" applyBorder="1" applyAlignment="1">
      <alignment horizontal="center"/>
    </xf>
    <xf numFmtId="0" fontId="0" fillId="0" borderId="0" xfId="0" applyAlignment="1">
      <alignment horizontal="center"/>
    </xf>
    <xf numFmtId="0" fontId="109" fillId="0" borderId="0" xfId="0" applyFont="1" applyAlignment="1">
      <alignment/>
    </xf>
    <xf numFmtId="0" fontId="0" fillId="0" borderId="19" xfId="0" applyBorder="1" applyAlignment="1">
      <alignment/>
    </xf>
    <xf numFmtId="3" fontId="2" fillId="0" borderId="21" xfId="0" applyNumberFormat="1" applyFont="1" applyFill="1" applyBorder="1" applyAlignment="1" applyProtection="1">
      <alignment/>
      <protection locked="0"/>
    </xf>
    <xf numFmtId="3" fontId="2" fillId="0" borderId="21" xfId="0" applyNumberFormat="1" applyFont="1" applyFill="1" applyBorder="1" applyAlignment="1" applyProtection="1">
      <alignment/>
      <protection/>
    </xf>
    <xf numFmtId="0" fontId="9" fillId="58" borderId="0" xfId="0" applyFont="1" applyFill="1" applyAlignment="1">
      <alignment/>
    </xf>
    <xf numFmtId="0" fontId="2" fillId="58" borderId="0" xfId="0" applyFont="1" applyFill="1" applyAlignment="1">
      <alignment/>
    </xf>
    <xf numFmtId="0" fontId="15" fillId="0" borderId="25" xfId="0" applyFont="1" applyFill="1" applyBorder="1" applyAlignment="1">
      <alignment horizontal="center" vertical="top" wrapText="1"/>
    </xf>
    <xf numFmtId="0" fontId="55" fillId="0" borderId="0" xfId="119" applyNumberFormat="1" applyFont="1" applyBorder="1" applyAlignment="1">
      <alignment horizontal="center"/>
      <protection/>
    </xf>
    <xf numFmtId="0" fontId="25" fillId="0" borderId="0" xfId="117">
      <alignment/>
      <protection/>
    </xf>
    <xf numFmtId="0" fontId="53" fillId="0" borderId="23" xfId="119" applyNumberFormat="1" applyFont="1" applyBorder="1">
      <alignment/>
      <protection/>
    </xf>
    <xf numFmtId="0" fontId="53" fillId="0" borderId="0" xfId="119" applyNumberFormat="1" applyFont="1" applyBorder="1">
      <alignment/>
      <protection/>
    </xf>
    <xf numFmtId="0" fontId="54" fillId="0" borderId="0" xfId="119" applyNumberFormat="1" applyFont="1" applyBorder="1">
      <alignment/>
      <protection/>
    </xf>
    <xf numFmtId="0" fontId="55" fillId="0" borderId="19" xfId="119" applyNumberFormat="1" applyFont="1" applyBorder="1" applyAlignment="1">
      <alignment horizontal="center"/>
      <protection/>
    </xf>
    <xf numFmtId="0" fontId="57" fillId="0" borderId="0" xfId="119" applyNumberFormat="1" applyFont="1">
      <alignment/>
      <protection/>
    </xf>
    <xf numFmtId="0" fontId="58" fillId="0" borderId="0" xfId="119" applyNumberFormat="1" applyFont="1">
      <alignment/>
      <protection/>
    </xf>
    <xf numFmtId="186" fontId="9" fillId="0" borderId="0" xfId="117" applyNumberFormat="1" applyFont="1" applyFill="1" applyAlignment="1">
      <alignment horizontal="centerContinuous"/>
      <protection/>
    </xf>
    <xf numFmtId="17" fontId="29" fillId="0" borderId="0" xfId="119" applyNumberFormat="1" applyFont="1" applyAlignment="1" quotePrefix="1">
      <alignment horizontal="right"/>
      <protection/>
    </xf>
    <xf numFmtId="0" fontId="20" fillId="0" borderId="0" xfId="119" applyNumberFormat="1" applyBorder="1">
      <alignment/>
      <protection/>
    </xf>
    <xf numFmtId="0" fontId="20" fillId="0" borderId="19" xfId="119" applyNumberFormat="1" applyBorder="1">
      <alignment/>
      <protection/>
    </xf>
    <xf numFmtId="0" fontId="53" fillId="0" borderId="32" xfId="119" applyNumberFormat="1" applyFont="1" applyBorder="1">
      <alignment/>
      <protection/>
    </xf>
    <xf numFmtId="0" fontId="53" fillId="0" borderId="19" xfId="119" applyNumberFormat="1" applyFont="1" applyBorder="1">
      <alignment/>
      <protection/>
    </xf>
    <xf numFmtId="0" fontId="9" fillId="0" borderId="0" xfId="117" applyNumberFormat="1" applyFont="1" applyFill="1" applyAlignment="1">
      <alignment horizontal="left"/>
      <protection/>
    </xf>
    <xf numFmtId="0" fontId="29" fillId="0" borderId="19" xfId="117" applyNumberFormat="1" applyFont="1" applyFill="1" applyBorder="1" applyAlignment="1">
      <alignment horizontal="left"/>
      <protection/>
    </xf>
    <xf numFmtId="0" fontId="9" fillId="0" borderId="19" xfId="117" applyNumberFormat="1" applyFont="1" applyFill="1" applyBorder="1" applyAlignment="1">
      <alignment horizontal="left"/>
      <protection/>
    </xf>
    <xf numFmtId="186" fontId="9" fillId="0" borderId="19" xfId="117" applyNumberFormat="1" applyFont="1" applyFill="1" applyBorder="1" applyAlignment="1">
      <alignment horizontal="centerContinuous"/>
      <protection/>
    </xf>
    <xf numFmtId="17" fontId="29" fillId="0" borderId="19" xfId="119" applyNumberFormat="1" applyFont="1" applyBorder="1" applyAlignment="1" quotePrefix="1">
      <alignment horizontal="right"/>
      <protection/>
    </xf>
    <xf numFmtId="0" fontId="29" fillId="0" borderId="0" xfId="119" applyNumberFormat="1" applyFont="1" applyBorder="1">
      <alignment/>
      <protection/>
    </xf>
    <xf numFmtId="0" fontId="52" fillId="0" borderId="0" xfId="119" applyNumberFormat="1" applyFont="1" applyBorder="1">
      <alignment/>
      <protection/>
    </xf>
    <xf numFmtId="0" fontId="29" fillId="0" borderId="0" xfId="117" applyNumberFormat="1" applyFont="1" applyFill="1" applyBorder="1" applyAlignment="1">
      <alignment horizontal="left"/>
      <protection/>
    </xf>
    <xf numFmtId="17" fontId="29" fillId="0" borderId="0" xfId="119" applyNumberFormat="1" applyFont="1" applyBorder="1" applyAlignment="1" quotePrefix="1">
      <alignment horizontal="right"/>
      <protection/>
    </xf>
    <xf numFmtId="0" fontId="9" fillId="0" borderId="0" xfId="117" applyNumberFormat="1" applyFont="1" applyFill="1" applyBorder="1" applyAlignment="1">
      <alignment horizontal="left"/>
      <protection/>
    </xf>
    <xf numFmtId="186" fontId="9" fillId="0" borderId="0" xfId="117" applyNumberFormat="1" applyFont="1" applyFill="1" applyBorder="1" applyAlignment="1">
      <alignment horizontal="centerContinuous"/>
      <protection/>
    </xf>
    <xf numFmtId="0" fontId="110" fillId="0" borderId="0" xfId="117" applyNumberFormat="1" applyFont="1" applyFill="1" applyAlignment="1">
      <alignment horizontal="left"/>
      <protection/>
    </xf>
    <xf numFmtId="0" fontId="110" fillId="0" borderId="0" xfId="117" applyNumberFormat="1" applyFont="1" applyFill="1" applyBorder="1" applyAlignment="1">
      <alignment horizontal="left"/>
      <protection/>
    </xf>
    <xf numFmtId="0" fontId="111" fillId="0" borderId="0" xfId="0" applyFont="1" applyAlignment="1">
      <alignment/>
    </xf>
    <xf numFmtId="186" fontId="65" fillId="0" borderId="0" xfId="119" applyNumberFormat="1" applyFont="1" applyAlignment="1">
      <alignment horizontal="center"/>
      <protection/>
    </xf>
    <xf numFmtId="0" fontId="65" fillId="0" borderId="0" xfId="119" applyFont="1">
      <alignment/>
      <protection/>
    </xf>
    <xf numFmtId="0" fontId="65" fillId="0" borderId="0" xfId="119" applyFont="1" applyAlignment="1">
      <alignment horizontal="justify"/>
      <protection/>
    </xf>
    <xf numFmtId="0" fontId="65" fillId="0" borderId="0" xfId="119" applyFont="1" applyAlignment="1">
      <alignment horizontal="justify" wrapText="1"/>
      <protection/>
    </xf>
    <xf numFmtId="0" fontId="112" fillId="0" borderId="0" xfId="0" applyFont="1" applyAlignment="1">
      <alignment horizontal="justify" vertical="top" wrapText="1"/>
    </xf>
    <xf numFmtId="0" fontId="15" fillId="0" borderId="0" xfId="0" applyFont="1" applyFill="1" applyAlignment="1">
      <alignment/>
    </xf>
    <xf numFmtId="0" fontId="113" fillId="0" borderId="0" xfId="119" applyNumberFormat="1" applyFont="1" applyBorder="1" applyAlignment="1">
      <alignment horizontal="center"/>
      <protection/>
    </xf>
    <xf numFmtId="0" fontId="56" fillId="0" borderId="0" xfId="119" applyNumberFormat="1" applyFont="1" applyBorder="1" applyAlignment="1">
      <alignment horizontal="center"/>
      <protection/>
    </xf>
    <xf numFmtId="0" fontId="55" fillId="0" borderId="0" xfId="119" applyNumberFormat="1" applyFont="1" applyBorder="1" applyAlignment="1">
      <alignment horizontal="center"/>
      <protection/>
    </xf>
    <xf numFmtId="0" fontId="54" fillId="0" borderId="0" xfId="119" applyNumberFormat="1" applyFont="1" applyBorder="1" applyAlignment="1">
      <alignment horizontal="center"/>
      <protection/>
    </xf>
    <xf numFmtId="49" fontId="26" fillId="0" borderId="0" xfId="118" applyNumberFormat="1" applyFont="1" applyAlignment="1">
      <alignment horizontal="justify"/>
      <protection/>
    </xf>
    <xf numFmtId="0" fontId="112" fillId="0" borderId="0" xfId="0" applyFont="1" applyAlignment="1">
      <alignment horizontal="justify" vertical="top" wrapText="1"/>
    </xf>
    <xf numFmtId="0" fontId="65" fillId="0" borderId="0" xfId="0" applyFont="1" applyAlignment="1">
      <alignment horizontal="left" vertical="top" wrapText="1"/>
    </xf>
    <xf numFmtId="0" fontId="77" fillId="0" borderId="0" xfId="0" applyFont="1" applyAlignment="1">
      <alignment horizontal="left" vertical="top" wrapText="1"/>
    </xf>
    <xf numFmtId="1" fontId="77" fillId="0" borderId="0" xfId="118" applyNumberFormat="1" applyFont="1" applyAlignment="1" quotePrefix="1">
      <alignment horizontal="right"/>
      <protection/>
    </xf>
    <xf numFmtId="186" fontId="65" fillId="0" borderId="0" xfId="119" applyNumberFormat="1" applyFont="1" applyAlignment="1">
      <alignment horizontal="center"/>
      <protection/>
    </xf>
    <xf numFmtId="187" fontId="114" fillId="59" borderId="0" xfId="118" applyNumberFormat="1" applyFont="1" applyFill="1" applyAlignment="1" applyProtection="1">
      <alignment horizontal="right"/>
      <protection locked="0"/>
    </xf>
    <xf numFmtId="189" fontId="77" fillId="0" borderId="0" xfId="118" applyNumberFormat="1" applyFont="1" applyAlignment="1" quotePrefix="1">
      <alignment horizontal="right"/>
      <protection/>
    </xf>
    <xf numFmtId="0" fontId="114" fillId="0" borderId="0" xfId="0" applyFont="1" applyAlignment="1">
      <alignment horizontal="justify" vertical="top" wrapText="1"/>
    </xf>
    <xf numFmtId="194" fontId="114" fillId="59" borderId="0" xfId="118" applyNumberFormat="1" applyFont="1" applyFill="1" applyAlignment="1" applyProtection="1">
      <alignment horizontal="right"/>
      <protection locked="0"/>
    </xf>
    <xf numFmtId="0" fontId="65" fillId="0" borderId="0" xfId="119" applyFont="1" applyAlignment="1">
      <alignment horizontal="justify" wrapText="1"/>
      <protection/>
    </xf>
    <xf numFmtId="0" fontId="65" fillId="0" borderId="0" xfId="0" applyFont="1" applyAlignment="1">
      <alignment horizontal="justify" vertical="top" wrapText="1"/>
    </xf>
    <xf numFmtId="0" fontId="3" fillId="0" borderId="24" xfId="0" applyFont="1" applyBorder="1" applyAlignment="1" applyProtection="1">
      <alignment horizontal="center" vertical="top" wrapText="1"/>
      <protection/>
    </xf>
    <xf numFmtId="0" fontId="3" fillId="0" borderId="25" xfId="0" applyFont="1" applyBorder="1" applyAlignment="1" applyProtection="1">
      <alignment horizontal="center" vertical="top" wrapText="1"/>
      <protection/>
    </xf>
    <xf numFmtId="0" fontId="3" fillId="0" borderId="0" xfId="0" applyFont="1" applyAlignment="1" applyProtection="1">
      <alignment horizontal="center"/>
      <protection/>
    </xf>
    <xf numFmtId="0" fontId="5" fillId="0" borderId="0" xfId="0" applyFont="1" applyBorder="1" applyAlignment="1" applyProtection="1">
      <alignment horizontal="center"/>
      <protection/>
    </xf>
    <xf numFmtId="0" fontId="3" fillId="0" borderId="29" xfId="0" applyFont="1" applyBorder="1" applyAlignment="1" applyProtection="1">
      <alignment horizontal="center"/>
      <protection/>
    </xf>
    <xf numFmtId="0" fontId="3" fillId="0" borderId="30" xfId="0" applyFont="1" applyBorder="1" applyAlignment="1" applyProtection="1">
      <alignment horizontal="center"/>
      <protection/>
    </xf>
    <xf numFmtId="0" fontId="5" fillId="0" borderId="26" xfId="0" applyFont="1" applyBorder="1" applyAlignment="1" applyProtection="1">
      <alignment vertical="top" wrapText="1"/>
      <protection/>
    </xf>
    <xf numFmtId="0" fontId="5" fillId="0" borderId="5" xfId="0" applyFont="1" applyBorder="1" applyAlignment="1" applyProtection="1">
      <alignment vertical="top" wrapText="1"/>
      <protection/>
    </xf>
    <xf numFmtId="0" fontId="5" fillId="0" borderId="27" xfId="0" applyFont="1" applyBorder="1" applyAlignment="1" applyProtection="1">
      <alignment vertical="top" wrapText="1"/>
      <protection/>
    </xf>
    <xf numFmtId="0" fontId="5" fillId="0" borderId="22" xfId="0" applyFont="1" applyBorder="1" applyAlignment="1" applyProtection="1">
      <alignment vertical="top" wrapText="1"/>
      <protection/>
    </xf>
    <xf numFmtId="0" fontId="5" fillId="0" borderId="19" xfId="0" applyFont="1" applyBorder="1" applyAlignment="1" applyProtection="1">
      <alignment vertical="top" wrapText="1"/>
      <protection/>
    </xf>
    <xf numFmtId="0" fontId="5" fillId="0" borderId="32" xfId="0" applyFont="1" applyBorder="1" applyAlignment="1" applyProtection="1">
      <alignment vertical="top" wrapText="1"/>
      <protection/>
    </xf>
    <xf numFmtId="0" fontId="3" fillId="0" borderId="0" xfId="0" applyFont="1" applyAlignment="1">
      <alignment horizontal="center"/>
    </xf>
    <xf numFmtId="0" fontId="5" fillId="0" borderId="0" xfId="0" applyFont="1" applyBorder="1" applyAlignment="1">
      <alignment horizontal="center"/>
    </xf>
    <xf numFmtId="0" fontId="5" fillId="0" borderId="26" xfId="0" applyFont="1" applyBorder="1" applyAlignment="1">
      <alignment vertical="top" wrapText="1"/>
    </xf>
    <xf numFmtId="0" fontId="5" fillId="0" borderId="5" xfId="0" applyFont="1" applyBorder="1" applyAlignment="1">
      <alignment vertical="top" wrapText="1"/>
    </xf>
    <xf numFmtId="0" fontId="5" fillId="0" borderId="27" xfId="0" applyFont="1" applyBorder="1" applyAlignment="1">
      <alignment vertical="top" wrapText="1"/>
    </xf>
    <xf numFmtId="0" fontId="5" fillId="0" borderId="22" xfId="0" applyFont="1" applyBorder="1" applyAlignment="1">
      <alignment vertical="top" wrapText="1"/>
    </xf>
    <xf numFmtId="0" fontId="5" fillId="0" borderId="19" xfId="0" applyFont="1" applyBorder="1" applyAlignment="1">
      <alignment vertical="top" wrapText="1"/>
    </xf>
    <xf numFmtId="0" fontId="5" fillId="0" borderId="32" xfId="0" applyFont="1" applyBorder="1" applyAlignment="1">
      <alignment vertical="top" wrapText="1"/>
    </xf>
    <xf numFmtId="0" fontId="3" fillId="0" borderId="24" xfId="0" applyFont="1" applyBorder="1" applyAlignment="1">
      <alignment horizontal="center" vertical="top" wrapText="1"/>
    </xf>
    <xf numFmtId="0" fontId="3" fillId="0" borderId="25" xfId="0" applyFont="1" applyBorder="1" applyAlignment="1">
      <alignment horizontal="center" vertical="top" wrapText="1"/>
    </xf>
    <xf numFmtId="0" fontId="3" fillId="0" borderId="29" xfId="0" applyFont="1" applyBorder="1" applyAlignment="1">
      <alignment horizontal="center"/>
    </xf>
    <xf numFmtId="0" fontId="3" fillId="0" borderId="30" xfId="0" applyFont="1" applyBorder="1" applyAlignment="1">
      <alignment horizontal="center"/>
    </xf>
    <xf numFmtId="0" fontId="3" fillId="0" borderId="0" xfId="0" applyFont="1" applyBorder="1" applyAlignment="1">
      <alignment horizontal="center"/>
    </xf>
    <xf numFmtId="0" fontId="3" fillId="0" borderId="0"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3" fillId="0" borderId="29" xfId="0" applyFont="1" applyBorder="1" applyAlignment="1" applyProtection="1">
      <alignment wrapText="1"/>
      <protection/>
    </xf>
    <xf numFmtId="0" fontId="1" fillId="0" borderId="28" xfId="0" applyFont="1" applyBorder="1" applyAlignment="1" applyProtection="1">
      <alignment wrapText="1"/>
      <protection/>
    </xf>
    <xf numFmtId="0" fontId="5" fillId="0" borderId="20" xfId="0" applyFont="1" applyBorder="1" applyAlignment="1" applyProtection="1">
      <alignment wrapText="1"/>
      <protection/>
    </xf>
    <xf numFmtId="0" fontId="5" fillId="0" borderId="0" xfId="0" applyFont="1" applyBorder="1" applyAlignment="1" applyProtection="1">
      <alignment wrapText="1"/>
      <protection/>
    </xf>
    <xf numFmtId="0" fontId="1" fillId="0" borderId="19" xfId="0" applyFont="1" applyBorder="1" applyAlignment="1" applyProtection="1">
      <alignment horizontal="center"/>
      <protection locked="0"/>
    </xf>
    <xf numFmtId="0" fontId="1" fillId="0" borderId="29" xfId="0" applyFont="1" applyBorder="1" applyAlignment="1" applyProtection="1">
      <alignment horizontal="center"/>
      <protection locked="0"/>
    </xf>
    <xf numFmtId="0" fontId="1" fillId="0" borderId="28" xfId="0" applyFont="1" applyBorder="1" applyAlignment="1" applyProtection="1">
      <alignment horizontal="center"/>
      <protection locked="0"/>
    </xf>
    <xf numFmtId="0" fontId="4" fillId="0" borderId="29" xfId="129" applyFont="1" applyFill="1" applyBorder="1" applyAlignment="1" applyProtection="1">
      <alignment/>
      <protection locked="0"/>
    </xf>
    <xf numFmtId="0" fontId="4" fillId="0" borderId="28" xfId="129" applyFont="1" applyFill="1" applyBorder="1" applyAlignment="1" applyProtection="1">
      <alignment/>
      <protection locked="0"/>
    </xf>
    <xf numFmtId="0" fontId="4" fillId="0" borderId="30" xfId="129" applyFont="1" applyFill="1" applyBorder="1" applyAlignment="1" applyProtection="1">
      <alignment/>
      <protection locked="0"/>
    </xf>
    <xf numFmtId="3" fontId="2" fillId="0" borderId="29" xfId="129" applyNumberFormat="1" applyFont="1" applyFill="1" applyBorder="1" applyAlignment="1" applyProtection="1">
      <alignment horizontal="right"/>
      <protection locked="0"/>
    </xf>
    <xf numFmtId="3" fontId="2" fillId="0" borderId="30" xfId="129" applyNumberFormat="1" applyFont="1" applyFill="1" applyBorder="1" applyAlignment="1" applyProtection="1">
      <alignment horizontal="right"/>
      <protection locked="0"/>
    </xf>
    <xf numFmtId="0" fontId="2" fillId="0" borderId="29"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30" xfId="0" applyFont="1" applyFill="1" applyBorder="1" applyAlignment="1">
      <alignment horizontal="left" vertical="top" wrapText="1"/>
    </xf>
    <xf numFmtId="3" fontId="2" fillId="0" borderId="24" xfId="0" applyNumberFormat="1" applyFont="1" applyFill="1" applyBorder="1" applyAlignment="1">
      <alignment horizontal="left"/>
    </xf>
    <xf numFmtId="3" fontId="2" fillId="0" borderId="26" xfId="129" applyNumberFormat="1" applyFont="1" applyFill="1" applyBorder="1" applyAlignment="1" applyProtection="1">
      <alignment/>
      <protection locked="0"/>
    </xf>
    <xf numFmtId="3" fontId="2" fillId="0" borderId="27" xfId="129" applyNumberFormat="1" applyFont="1" applyFill="1" applyBorder="1" applyAlignment="1" applyProtection="1">
      <alignment/>
      <protection locked="0"/>
    </xf>
    <xf numFmtId="3" fontId="2" fillId="0" borderId="17" xfId="0" applyNumberFormat="1" applyFont="1" applyFill="1" applyBorder="1" applyAlignment="1">
      <alignment horizontal="left"/>
    </xf>
    <xf numFmtId="3" fontId="2" fillId="0" borderId="17" xfId="129" applyNumberFormat="1" applyFont="1" applyFill="1" applyBorder="1" applyAlignment="1" applyProtection="1">
      <alignment/>
      <protection locked="0"/>
    </xf>
    <xf numFmtId="3" fontId="2" fillId="0" borderId="29" xfId="129" applyNumberFormat="1" applyFont="1" applyFill="1" applyBorder="1" applyAlignment="1" applyProtection="1">
      <alignment/>
      <protection locked="0"/>
    </xf>
    <xf numFmtId="3" fontId="2" fillId="0" borderId="30" xfId="129" applyNumberFormat="1" applyFont="1" applyFill="1" applyBorder="1" applyAlignment="1" applyProtection="1">
      <alignment/>
      <protection locked="0"/>
    </xf>
    <xf numFmtId="3" fontId="2" fillId="0" borderId="0" xfId="0" applyNumberFormat="1" applyFont="1" applyFill="1" applyBorder="1" applyAlignment="1">
      <alignment horizontal="left"/>
    </xf>
    <xf numFmtId="0" fontId="4" fillId="0" borderId="29" xfId="0" applyFont="1" applyFill="1" applyBorder="1" applyAlignment="1">
      <alignment horizontal="center"/>
    </xf>
    <xf numFmtId="0" fontId="4" fillId="0" borderId="28" xfId="0" applyFont="1" applyFill="1" applyBorder="1" applyAlignment="1">
      <alignment horizontal="center"/>
    </xf>
    <xf numFmtId="0" fontId="4" fillId="0" borderId="30" xfId="0" applyFont="1" applyFill="1" applyBorder="1" applyAlignment="1">
      <alignment horizontal="center"/>
    </xf>
    <xf numFmtId="0" fontId="4" fillId="0" borderId="28" xfId="0" applyFont="1" applyBorder="1" applyAlignment="1">
      <alignment horizontal="center" vertical="top" wrapText="1"/>
    </xf>
    <xf numFmtId="0" fontId="4" fillId="0" borderId="30" xfId="0" applyFont="1" applyBorder="1" applyAlignment="1">
      <alignment horizontal="center" vertical="top" wrapText="1"/>
    </xf>
    <xf numFmtId="0" fontId="2" fillId="0" borderId="29" xfId="0" applyFont="1" applyBorder="1" applyAlignment="1">
      <alignment horizontal="center" wrapText="1"/>
    </xf>
    <xf numFmtId="0" fontId="2" fillId="0" borderId="30" xfId="0" applyFont="1" applyBorder="1" applyAlignment="1">
      <alignment horizontal="center" wrapText="1"/>
    </xf>
    <xf numFmtId="3" fontId="2" fillId="0" borderId="0" xfId="129" applyNumberFormat="1" applyFont="1" applyFill="1" applyBorder="1" applyAlignment="1" applyProtection="1">
      <alignment/>
      <protection locked="0"/>
    </xf>
    <xf numFmtId="3" fontId="2" fillId="0" borderId="0" xfId="129" applyNumberFormat="1" applyFont="1" applyFill="1" applyBorder="1" applyAlignment="1" applyProtection="1">
      <alignment horizontal="center"/>
      <protection locked="0"/>
    </xf>
    <xf numFmtId="0" fontId="2" fillId="0" borderId="17" xfId="0" applyFont="1" applyFill="1" applyBorder="1" applyAlignment="1">
      <alignment/>
    </xf>
    <xf numFmtId="0" fontId="2" fillId="0" borderId="29" xfId="129" applyFont="1" applyFill="1" applyBorder="1" applyAlignment="1" applyProtection="1">
      <alignment/>
      <protection locked="0"/>
    </xf>
    <xf numFmtId="0" fontId="2" fillId="0" borderId="30" xfId="129" applyFont="1" applyFill="1" applyBorder="1" applyAlignment="1" applyProtection="1">
      <alignment/>
      <protection locked="0"/>
    </xf>
    <xf numFmtId="0" fontId="4" fillId="0" borderId="17" xfId="0" applyFont="1" applyFill="1" applyBorder="1" applyAlignment="1">
      <alignment/>
    </xf>
    <xf numFmtId="0" fontId="2" fillId="0" borderId="29" xfId="0" applyFont="1" applyFill="1" applyBorder="1" applyAlignment="1">
      <alignment horizontal="left"/>
    </xf>
    <xf numFmtId="0" fontId="2" fillId="0" borderId="28" xfId="0" applyFont="1" applyFill="1" applyBorder="1" applyAlignment="1">
      <alignment horizontal="left"/>
    </xf>
    <xf numFmtId="0" fontId="2" fillId="0" borderId="29" xfId="129" applyFont="1" applyFill="1" applyBorder="1" applyAlignment="1" applyProtection="1">
      <alignment horizontal="right"/>
      <protection locked="0"/>
    </xf>
    <xf numFmtId="0" fontId="2" fillId="0" borderId="30" xfId="129" applyFont="1" applyFill="1" applyBorder="1" applyAlignment="1" applyProtection="1">
      <alignment horizontal="right"/>
      <protection locked="0"/>
    </xf>
    <xf numFmtId="0" fontId="2" fillId="0" borderId="0" xfId="0" applyFont="1" applyFill="1" applyBorder="1" applyAlignment="1">
      <alignment horizontal="right"/>
    </xf>
    <xf numFmtId="0" fontId="2" fillId="0" borderId="29" xfId="0" applyFont="1" applyBorder="1" applyAlignment="1">
      <alignment horizontal="center" vertical="top" wrapText="1"/>
    </xf>
    <xf numFmtId="0" fontId="2" fillId="0" borderId="30" xfId="0" applyFont="1" applyBorder="1" applyAlignment="1">
      <alignment horizontal="center" vertical="top" wrapText="1"/>
    </xf>
    <xf numFmtId="0" fontId="2" fillId="0" borderId="17" xfId="0" applyFont="1" applyFill="1" applyBorder="1" applyAlignment="1">
      <alignment horizontal="left"/>
    </xf>
    <xf numFmtId="3" fontId="4" fillId="0" borderId="29" xfId="129" applyNumberFormat="1" applyFont="1" applyFill="1" applyBorder="1" applyAlignment="1" applyProtection="1">
      <alignment/>
      <protection locked="0"/>
    </xf>
    <xf numFmtId="3" fontId="4" fillId="0" borderId="30" xfId="129" applyNumberFormat="1" applyFont="1" applyFill="1" applyBorder="1" applyAlignment="1" applyProtection="1">
      <alignment/>
      <protection locked="0"/>
    </xf>
    <xf numFmtId="183" fontId="2" fillId="0" borderId="0" xfId="0" applyNumberFormat="1" applyFont="1" applyFill="1" applyAlignment="1">
      <alignment horizontal="justify" wrapText="1"/>
    </xf>
    <xf numFmtId="0" fontId="2" fillId="0" borderId="0" xfId="0" applyFont="1" applyFill="1" applyBorder="1" applyAlignment="1">
      <alignment horizontal="justify" wrapText="1"/>
    </xf>
    <xf numFmtId="185" fontId="2" fillId="0" borderId="0" xfId="0" applyNumberFormat="1" applyFont="1" applyFill="1" applyAlignment="1" applyProtection="1">
      <alignment horizontal="center"/>
      <protection locked="0"/>
    </xf>
    <xf numFmtId="177" fontId="2" fillId="0" borderId="50" xfId="129" applyNumberFormat="1" applyFont="1" applyFill="1" applyBorder="1" applyAlignment="1" applyProtection="1">
      <alignment horizontal="center" wrapText="1"/>
      <protection locked="0"/>
    </xf>
    <xf numFmtId="0" fontId="4" fillId="0" borderId="29"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30" xfId="0" applyFont="1" applyFill="1" applyBorder="1" applyAlignment="1">
      <alignment horizontal="left" vertical="top" wrapText="1"/>
    </xf>
    <xf numFmtId="0" fontId="2" fillId="0" borderId="29" xfId="0" applyFont="1" applyBorder="1" applyAlignment="1">
      <alignment horizontal="left"/>
    </xf>
    <xf numFmtId="0" fontId="2" fillId="0" borderId="28" xfId="0" applyFont="1" applyBorder="1" applyAlignment="1">
      <alignment horizontal="left"/>
    </xf>
    <xf numFmtId="0" fontId="2" fillId="0" borderId="30" xfId="0" applyFont="1" applyBorder="1" applyAlignment="1">
      <alignment horizontal="left"/>
    </xf>
    <xf numFmtId="0" fontId="4" fillId="0" borderId="17" xfId="0" applyFont="1" applyFill="1" applyBorder="1" applyAlignment="1">
      <alignment horizontal="left"/>
    </xf>
    <xf numFmtId="0" fontId="2" fillId="0" borderId="28" xfId="129" applyFont="1" applyFill="1" applyBorder="1" applyAlignment="1" applyProtection="1">
      <alignment/>
      <protection locked="0"/>
    </xf>
    <xf numFmtId="0" fontId="2" fillId="0" borderId="0" xfId="129" applyFont="1" applyFill="1" applyBorder="1" applyAlignment="1" applyProtection="1">
      <alignment/>
      <protection locked="0"/>
    </xf>
    <xf numFmtId="177" fontId="2" fillId="0" borderId="0" xfId="129" applyNumberFormat="1" applyFont="1" applyFill="1" applyBorder="1" applyAlignment="1" applyProtection="1">
      <alignment horizontal="center" wrapText="1"/>
      <protection locked="0"/>
    </xf>
    <xf numFmtId="0" fontId="4" fillId="0" borderId="0" xfId="129" applyFont="1" applyFill="1" applyBorder="1" applyAlignment="1" applyProtection="1">
      <alignment/>
      <protection locked="0"/>
    </xf>
    <xf numFmtId="0" fontId="2" fillId="0" borderId="5" xfId="129" applyFont="1" applyFill="1" applyBorder="1" applyAlignment="1" applyProtection="1">
      <alignment horizontal="center"/>
      <protection locked="0"/>
    </xf>
    <xf numFmtId="0" fontId="5" fillId="0" borderId="61" xfId="0" applyFont="1" applyBorder="1" applyAlignment="1">
      <alignment horizontal="center"/>
    </xf>
    <xf numFmtId="0" fontId="2" fillId="0" borderId="0" xfId="0" applyFont="1" applyFill="1" applyAlignment="1">
      <alignment horizontal="justify" wrapText="1"/>
    </xf>
    <xf numFmtId="3" fontId="2" fillId="0" borderId="29" xfId="0" applyNumberFormat="1" applyFont="1" applyBorder="1" applyAlignment="1">
      <alignment horizontal="right"/>
    </xf>
    <xf numFmtId="3" fontId="2" fillId="0" borderId="30" xfId="0" applyNumberFormat="1" applyFont="1" applyBorder="1" applyAlignment="1">
      <alignment horizontal="right"/>
    </xf>
    <xf numFmtId="3" fontId="2" fillId="0" borderId="22" xfId="0" applyNumberFormat="1" applyFont="1" applyBorder="1" applyAlignment="1">
      <alignment horizontal="right"/>
    </xf>
    <xf numFmtId="3" fontId="2" fillId="0" borderId="32" xfId="0" applyNumberFormat="1" applyFont="1" applyBorder="1" applyAlignment="1">
      <alignment horizontal="right"/>
    </xf>
    <xf numFmtId="0" fontId="4" fillId="0" borderId="50" xfId="129" applyFont="1" applyFill="1" applyBorder="1" applyAlignment="1" applyProtection="1">
      <alignment/>
      <protection locked="0"/>
    </xf>
    <xf numFmtId="0" fontId="2" fillId="0" borderId="0" xfId="129" applyFont="1" applyFill="1" applyBorder="1" applyAlignment="1" applyProtection="1">
      <alignment horizontal="center"/>
      <protection locked="0"/>
    </xf>
    <xf numFmtId="0" fontId="4" fillId="0" borderId="0" xfId="129" applyFont="1" applyFill="1" applyBorder="1" applyAlignment="1" applyProtection="1">
      <alignment horizontal="center"/>
      <protection locked="0"/>
    </xf>
    <xf numFmtId="0" fontId="2" fillId="0" borderId="0" xfId="0" applyFont="1" applyFill="1" applyBorder="1" applyAlignment="1">
      <alignment horizontal="center"/>
    </xf>
    <xf numFmtId="0" fontId="2" fillId="0" borderId="28" xfId="0" applyFont="1" applyBorder="1" applyAlignment="1">
      <alignment horizontal="center" vertical="top" wrapText="1"/>
    </xf>
    <xf numFmtId="0" fontId="0" fillId="0" borderId="17" xfId="0" applyFont="1" applyBorder="1" applyAlignment="1">
      <alignment horizontal="left"/>
    </xf>
    <xf numFmtId="0" fontId="2" fillId="0" borderId="29" xfId="129" applyFont="1" applyFill="1" applyBorder="1" applyAlignment="1" applyProtection="1">
      <alignment horizontal="left"/>
      <protection locked="0"/>
    </xf>
    <xf numFmtId="0" fontId="2" fillId="0" borderId="28" xfId="129" applyFont="1" applyFill="1" applyBorder="1" applyAlignment="1" applyProtection="1">
      <alignment horizontal="left"/>
      <protection locked="0"/>
    </xf>
    <xf numFmtId="0" fontId="2" fillId="0" borderId="17" xfId="0" applyFont="1" applyFill="1" applyBorder="1" applyAlignment="1">
      <alignment horizontal="right"/>
    </xf>
    <xf numFmtId="0" fontId="0" fillId="0" borderId="17" xfId="0" applyFont="1" applyBorder="1" applyAlignment="1">
      <alignment horizontal="right"/>
    </xf>
    <xf numFmtId="3" fontId="2" fillId="0" borderId="17" xfId="0" applyNumberFormat="1" applyFont="1" applyFill="1" applyBorder="1" applyAlignment="1">
      <alignment horizontal="right"/>
    </xf>
    <xf numFmtId="3" fontId="0" fillId="0" borderId="17" xfId="0" applyNumberFormat="1" applyFont="1" applyBorder="1" applyAlignment="1">
      <alignment horizontal="right"/>
    </xf>
    <xf numFmtId="3" fontId="0" fillId="0" borderId="28" xfId="0" applyNumberFormat="1" applyFont="1" applyBorder="1" applyAlignment="1">
      <alignment horizontal="right"/>
    </xf>
    <xf numFmtId="3" fontId="0" fillId="0" borderId="30" xfId="0" applyNumberFormat="1" applyFont="1" applyBorder="1" applyAlignment="1">
      <alignment horizontal="right"/>
    </xf>
    <xf numFmtId="3" fontId="4" fillId="0" borderId="29" xfId="0" applyNumberFormat="1" applyFont="1" applyFill="1" applyBorder="1" applyAlignment="1">
      <alignment horizontal="right"/>
    </xf>
    <xf numFmtId="3" fontId="4" fillId="0" borderId="30" xfId="0" applyNumberFormat="1" applyFont="1" applyFill="1" applyBorder="1" applyAlignment="1">
      <alignment horizontal="right"/>
    </xf>
    <xf numFmtId="3" fontId="2" fillId="0" borderId="29" xfId="0" applyNumberFormat="1" applyFont="1" applyFill="1" applyBorder="1" applyAlignment="1">
      <alignment horizontal="right"/>
    </xf>
    <xf numFmtId="3" fontId="2" fillId="0" borderId="30" xfId="0" applyNumberFormat="1" applyFont="1" applyFill="1" applyBorder="1" applyAlignment="1">
      <alignment horizontal="right"/>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2" fillId="0" borderId="17" xfId="0" applyFont="1" applyBorder="1" applyAlignment="1">
      <alignment horizontal="left"/>
    </xf>
    <xf numFmtId="0" fontId="4" fillId="0" borderId="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9" xfId="129" applyFont="1" applyFill="1" applyBorder="1" applyAlignment="1" applyProtection="1">
      <alignment horizontal="left"/>
      <protection locked="0"/>
    </xf>
    <xf numFmtId="0" fontId="4" fillId="0" borderId="28" xfId="129" applyFont="1" applyFill="1" applyBorder="1" applyAlignment="1" applyProtection="1">
      <alignment horizontal="left"/>
      <protection locked="0"/>
    </xf>
    <xf numFmtId="0" fontId="4" fillId="0" borderId="0" xfId="0" applyFont="1" applyFill="1" applyBorder="1" applyAlignment="1">
      <alignment horizontal="center" vertical="center" wrapText="1"/>
    </xf>
    <xf numFmtId="3" fontId="0" fillId="0" borderId="17" xfId="0" applyNumberFormat="1" applyFont="1" applyBorder="1" applyAlignment="1">
      <alignment horizontal="left"/>
    </xf>
    <xf numFmtId="0" fontId="4" fillId="0" borderId="17"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7" xfId="0" applyFont="1" applyBorder="1" applyAlignment="1">
      <alignment horizontal="left"/>
    </xf>
    <xf numFmtId="184" fontId="2" fillId="0" borderId="0" xfId="0" applyNumberFormat="1" applyFont="1" applyBorder="1" applyAlignment="1" applyProtection="1">
      <alignment horizontal="center" vertical="center" wrapText="1"/>
      <protection locked="0"/>
    </xf>
    <xf numFmtId="184" fontId="2" fillId="0" borderId="19" xfId="0" applyNumberFormat="1" applyFont="1" applyBorder="1" applyAlignment="1" applyProtection="1">
      <alignment horizontal="center" vertical="center" wrapText="1"/>
      <protection locked="0"/>
    </xf>
    <xf numFmtId="0" fontId="4" fillId="0" borderId="29" xfId="0" applyFont="1" applyBorder="1" applyAlignment="1">
      <alignment horizontal="center" vertical="top" wrapText="1"/>
    </xf>
    <xf numFmtId="3" fontId="2" fillId="0" borderId="0" xfId="0" applyNumberFormat="1" applyFont="1" applyBorder="1" applyAlignment="1" applyProtection="1">
      <alignment horizontal="center" vertical="center" wrapText="1"/>
      <protection locked="0"/>
    </xf>
    <xf numFmtId="3" fontId="2" fillId="0" borderId="19" xfId="0" applyNumberFormat="1" applyFont="1" applyBorder="1" applyAlignment="1" applyProtection="1">
      <alignment horizontal="center" vertical="center" wrapText="1"/>
      <protection locked="0"/>
    </xf>
    <xf numFmtId="3" fontId="2" fillId="0" borderId="0" xfId="0" applyNumberFormat="1" applyFont="1" applyBorder="1" applyAlignment="1">
      <alignment horizontal="center" vertical="center" wrapText="1"/>
    </xf>
    <xf numFmtId="3" fontId="2" fillId="0" borderId="19" xfId="0" applyNumberFormat="1" applyFont="1" applyBorder="1" applyAlignment="1">
      <alignment horizontal="center" vertical="center" wrapText="1"/>
    </xf>
    <xf numFmtId="3" fontId="2" fillId="0" borderId="0" xfId="0" applyNumberFormat="1" applyFont="1" applyAlignment="1" applyProtection="1">
      <alignment horizontal="center" vertical="center" wrapText="1"/>
      <protection locked="0"/>
    </xf>
    <xf numFmtId="3" fontId="2" fillId="0" borderId="28" xfId="0" applyNumberFormat="1" applyFont="1" applyBorder="1" applyAlignment="1">
      <alignment horizontal="right"/>
    </xf>
    <xf numFmtId="3" fontId="2" fillId="0" borderId="0" xfId="0" applyNumberFormat="1" applyFont="1" applyAlignment="1">
      <alignment horizontal="right"/>
    </xf>
    <xf numFmtId="183" fontId="2" fillId="0" borderId="0" xfId="0" applyNumberFormat="1" applyFont="1" applyBorder="1" applyAlignment="1">
      <alignment horizontal="center" vertical="center" wrapText="1"/>
    </xf>
    <xf numFmtId="183" fontId="2" fillId="0" borderId="19" xfId="0" applyNumberFormat="1" applyFont="1" applyBorder="1" applyAlignment="1">
      <alignment horizontal="center" vertical="center" wrapText="1"/>
    </xf>
    <xf numFmtId="183" fontId="2" fillId="0" borderId="0" xfId="0" applyNumberFormat="1" applyFont="1" applyAlignment="1">
      <alignment horizontal="justify" wrapText="1"/>
    </xf>
    <xf numFmtId="183" fontId="2" fillId="0" borderId="0" xfId="0" applyNumberFormat="1" applyFont="1" applyAlignment="1">
      <alignment horizontal="justify"/>
    </xf>
    <xf numFmtId="184" fontId="2" fillId="0" borderId="0" xfId="0" applyNumberFormat="1" applyFont="1" applyAlignment="1" applyProtection="1">
      <alignment horizontal="center" vertical="center" wrapText="1"/>
      <protection locked="0"/>
    </xf>
    <xf numFmtId="0" fontId="2" fillId="0" borderId="0" xfId="0" applyFont="1" applyAlignment="1">
      <alignment horizontal="justify" wrapText="1"/>
    </xf>
    <xf numFmtId="0" fontId="0" fillId="0" borderId="0" xfId="0" applyFont="1" applyAlignment="1">
      <alignment horizontal="justify" wrapText="1"/>
    </xf>
    <xf numFmtId="0" fontId="2" fillId="0" borderId="0" xfId="0" applyNumberFormat="1" applyFont="1" applyFill="1" applyAlignment="1">
      <alignment horizontal="justify" vertical="top" wrapText="1"/>
    </xf>
    <xf numFmtId="0" fontId="0" fillId="0" borderId="0" xfId="0" applyFont="1" applyFill="1" applyAlignment="1">
      <alignment horizontal="justify" wrapText="1"/>
    </xf>
    <xf numFmtId="0" fontId="2" fillId="0" borderId="0" xfId="0" applyNumberFormat="1" applyFont="1" applyAlignment="1">
      <alignment horizontal="justify" wrapText="1" shrinkToFit="1"/>
    </xf>
    <xf numFmtId="0" fontId="2" fillId="0" borderId="26" xfId="0" applyFont="1" applyBorder="1" applyAlignment="1">
      <alignment wrapText="1"/>
    </xf>
    <xf numFmtId="0" fontId="2" fillId="0" borderId="5" xfId="0" applyFont="1" applyBorder="1" applyAlignment="1">
      <alignment wrapText="1"/>
    </xf>
    <xf numFmtId="0" fontId="2" fillId="0" borderId="27" xfId="0" applyFont="1" applyBorder="1" applyAlignment="1">
      <alignment wrapText="1"/>
    </xf>
    <xf numFmtId="0" fontId="2" fillId="0" borderId="26" xfId="0" applyFont="1" applyBorder="1" applyAlignment="1">
      <alignment vertical="top"/>
    </xf>
    <xf numFmtId="0" fontId="2" fillId="0" borderId="5" xfId="0" applyFont="1" applyBorder="1" applyAlignment="1">
      <alignment vertical="top"/>
    </xf>
    <xf numFmtId="0" fontId="2" fillId="0" borderId="27" xfId="0" applyFont="1" applyBorder="1" applyAlignment="1">
      <alignment vertical="top"/>
    </xf>
    <xf numFmtId="0" fontId="2" fillId="0" borderId="26" xfId="0" applyFont="1" applyFill="1" applyBorder="1" applyAlignment="1">
      <alignment vertical="top"/>
    </xf>
    <xf numFmtId="0" fontId="2" fillId="0" borderId="27" xfId="0" applyFont="1" applyFill="1" applyBorder="1" applyAlignment="1">
      <alignment vertical="top"/>
    </xf>
    <xf numFmtId="0" fontId="2" fillId="0" borderId="19" xfId="0" applyFont="1" applyBorder="1" applyAlignment="1">
      <alignment/>
    </xf>
    <xf numFmtId="0" fontId="2" fillId="0" borderId="0" xfId="0" applyFont="1" applyAlignment="1">
      <alignment/>
    </xf>
    <xf numFmtId="0" fontId="2" fillId="0" borderId="0" xfId="0" applyFont="1" applyFill="1" applyBorder="1" applyAlignment="1">
      <alignment/>
    </xf>
    <xf numFmtId="177" fontId="2" fillId="0" borderId="19" xfId="129" applyNumberFormat="1" applyFont="1" applyFill="1" applyBorder="1" applyAlignment="1" applyProtection="1">
      <alignment horizontal="center" wrapText="1"/>
      <protection locked="0"/>
    </xf>
    <xf numFmtId="0" fontId="13" fillId="0" borderId="29" xfId="129" applyFont="1" applyFill="1" applyBorder="1" applyAlignment="1" applyProtection="1">
      <alignment vertical="center" wrapText="1"/>
      <protection locked="0"/>
    </xf>
    <xf numFmtId="0" fontId="13" fillId="0" borderId="28" xfId="129" applyFont="1" applyFill="1" applyBorder="1" applyAlignment="1" applyProtection="1">
      <alignment vertical="center"/>
      <protection locked="0"/>
    </xf>
    <xf numFmtId="0" fontId="13" fillId="0" borderId="30" xfId="129" applyFont="1" applyFill="1" applyBorder="1" applyAlignment="1" applyProtection="1">
      <alignment vertical="center"/>
      <protection locked="0"/>
    </xf>
    <xf numFmtId="0" fontId="4" fillId="0" borderId="26" xfId="0" applyFont="1" applyFill="1" applyBorder="1" applyAlignment="1">
      <alignment horizontal="left" vertical="center"/>
    </xf>
    <xf numFmtId="0" fontId="4" fillId="0" borderId="5" xfId="0" applyFont="1" applyFill="1" applyBorder="1" applyAlignment="1">
      <alignment horizontal="left" vertical="center"/>
    </xf>
    <xf numFmtId="0" fontId="4" fillId="0" borderId="27" xfId="0" applyFont="1" applyFill="1" applyBorder="1" applyAlignment="1">
      <alignment horizontal="left" vertical="center"/>
    </xf>
    <xf numFmtId="0" fontId="4" fillId="0" borderId="22" xfId="0" applyFont="1" applyFill="1" applyBorder="1" applyAlignment="1">
      <alignment horizontal="left" vertical="center"/>
    </xf>
    <xf numFmtId="0" fontId="4" fillId="0" borderId="19" xfId="0" applyFont="1" applyFill="1" applyBorder="1" applyAlignment="1">
      <alignment horizontal="left" vertical="center"/>
    </xf>
    <xf numFmtId="0" fontId="4" fillId="0" borderId="32" xfId="0" applyFont="1" applyFill="1" applyBorder="1" applyAlignment="1">
      <alignment horizontal="left" vertical="center"/>
    </xf>
    <xf numFmtId="3" fontId="4" fillId="0" borderId="29" xfId="129" applyNumberFormat="1" applyFont="1" applyFill="1" applyBorder="1" applyAlignment="1" applyProtection="1">
      <alignment horizontal="right"/>
      <protection locked="0"/>
    </xf>
    <xf numFmtId="3" fontId="4" fillId="0" borderId="30" xfId="129" applyNumberFormat="1" applyFont="1" applyFill="1" applyBorder="1" applyAlignment="1" applyProtection="1">
      <alignment horizontal="right"/>
      <protection locked="0"/>
    </xf>
    <xf numFmtId="0" fontId="4" fillId="0" borderId="19" xfId="129" applyFont="1" applyFill="1" applyBorder="1" applyAlignment="1" applyProtection="1">
      <alignment/>
      <protection locked="0"/>
    </xf>
    <xf numFmtId="0" fontId="4" fillId="0" borderId="19" xfId="129" applyFont="1" applyFill="1" applyBorder="1" applyAlignment="1" applyProtection="1">
      <alignment horizontal="center"/>
      <protection locked="0"/>
    </xf>
    <xf numFmtId="0" fontId="4" fillId="0" borderId="5" xfId="129" applyFont="1" applyFill="1" applyBorder="1" applyAlignment="1" applyProtection="1">
      <alignment horizontal="center"/>
      <protection locked="0"/>
    </xf>
    <xf numFmtId="0" fontId="2" fillId="0" borderId="19" xfId="129" applyFont="1" applyFill="1" applyBorder="1" applyAlignment="1" applyProtection="1">
      <alignment horizontal="center"/>
      <protection locked="0"/>
    </xf>
    <xf numFmtId="0" fontId="2" fillId="0" borderId="19" xfId="129" applyFont="1" applyFill="1" applyBorder="1" applyAlignment="1" applyProtection="1">
      <alignment horizontal="center" vertical="center" wrapText="1"/>
      <protection locked="0"/>
    </xf>
    <xf numFmtId="0" fontId="2" fillId="0" borderId="0" xfId="129" applyFont="1" applyFill="1" applyAlignment="1" applyProtection="1">
      <alignment horizontal="right"/>
      <protection locked="0"/>
    </xf>
    <xf numFmtId="0" fontId="2" fillId="0" borderId="5" xfId="129" applyNumberFormat="1" applyFont="1" applyFill="1" applyBorder="1" applyAlignment="1" applyProtection="1">
      <alignment horizontal="right"/>
      <protection locked="0"/>
    </xf>
    <xf numFmtId="0" fontId="2" fillId="0" borderId="19" xfId="129" applyFont="1" applyFill="1" applyBorder="1" applyAlignment="1" applyProtection="1">
      <alignment horizontal="right"/>
      <protection locked="0"/>
    </xf>
    <xf numFmtId="0" fontId="2" fillId="0" borderId="5" xfId="129" applyFont="1" applyFill="1" applyBorder="1" applyAlignment="1" applyProtection="1">
      <alignment horizontal="right"/>
      <protection locked="0"/>
    </xf>
    <xf numFmtId="0" fontId="2" fillId="0" borderId="28" xfId="129" applyFont="1" applyFill="1" applyBorder="1" applyAlignment="1" applyProtection="1">
      <alignment horizontal="right"/>
      <protection locked="0"/>
    </xf>
    <xf numFmtId="0" fontId="2" fillId="0" borderId="28" xfId="129" applyNumberFormat="1" applyFont="1" applyFill="1" applyBorder="1" applyAlignment="1" applyProtection="1">
      <alignment horizontal="right"/>
      <protection locked="0"/>
    </xf>
    <xf numFmtId="0" fontId="2" fillId="0" borderId="0" xfId="129" applyFont="1" applyFill="1" applyAlignment="1" applyProtection="1">
      <alignment horizontal="center"/>
      <protection locked="0"/>
    </xf>
    <xf numFmtId="0" fontId="2" fillId="0" borderId="17" xfId="0" applyFont="1" applyBorder="1" applyAlignment="1">
      <alignment/>
    </xf>
    <xf numFmtId="0" fontId="4" fillId="0" borderId="17" xfId="0" applyFont="1" applyBorder="1" applyAlignment="1">
      <alignment/>
    </xf>
    <xf numFmtId="0" fontId="2" fillId="0" borderId="0" xfId="0" applyNumberFormat="1" applyFont="1" applyFill="1" applyAlignment="1">
      <alignment horizontal="left" vertical="top" wrapText="1"/>
    </xf>
    <xf numFmtId="0" fontId="5" fillId="0" borderId="0" xfId="0" applyFont="1" applyAlignment="1">
      <alignment horizontal="center"/>
    </xf>
    <xf numFmtId="0" fontId="19" fillId="0" borderId="0" xfId="0" applyFont="1" applyBorder="1" applyAlignment="1">
      <alignment horizontal="center"/>
    </xf>
    <xf numFmtId="0" fontId="5" fillId="0" borderId="0" xfId="0" applyFont="1" applyFill="1" applyAlignment="1">
      <alignment horizontal="center"/>
    </xf>
    <xf numFmtId="0" fontId="3" fillId="0" borderId="24" xfId="0" applyFont="1" applyBorder="1" applyAlignment="1">
      <alignment horizontal="center" wrapText="1"/>
    </xf>
    <xf numFmtId="0" fontId="3" fillId="0" borderId="25" xfId="0" applyFont="1" applyBorder="1" applyAlignment="1">
      <alignment horizontal="center" wrapText="1"/>
    </xf>
    <xf numFmtId="0" fontId="14" fillId="0" borderId="62" xfId="0" applyFont="1" applyBorder="1" applyAlignment="1">
      <alignment horizontal="center" vertical="center" wrapText="1"/>
    </xf>
    <xf numFmtId="0" fontId="14" fillId="0" borderId="63" xfId="0" applyFont="1" applyBorder="1" applyAlignment="1">
      <alignment horizontal="center" vertical="center" wrapText="1"/>
    </xf>
    <xf numFmtId="0" fontId="15" fillId="0" borderId="17" xfId="0" applyFont="1" applyBorder="1" applyAlignment="1">
      <alignment horizontal="left" vertical="top" wrapText="1"/>
    </xf>
    <xf numFmtId="0" fontId="15" fillId="0" borderId="0" xfId="0" applyFont="1" applyFill="1" applyBorder="1" applyAlignment="1">
      <alignment horizontal="left" vertical="top" wrapText="1"/>
    </xf>
    <xf numFmtId="0" fontId="5" fillId="0" borderId="0" xfId="0" applyFont="1" applyAlignment="1">
      <alignment horizontal="center" vertical="center" textRotation="180"/>
    </xf>
    <xf numFmtId="0" fontId="3" fillId="0" borderId="0" xfId="0" applyFont="1" applyAlignment="1">
      <alignment horizontal="center" vertical="center" textRotation="180"/>
    </xf>
    <xf numFmtId="0" fontId="14" fillId="0" borderId="64" xfId="0" applyFont="1" applyBorder="1" applyAlignment="1">
      <alignment horizontal="center" vertical="center"/>
    </xf>
    <xf numFmtId="0" fontId="16" fillId="0" borderId="65" xfId="0" applyFont="1" applyBorder="1" applyAlignment="1">
      <alignment horizontal="center" vertical="center"/>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16" fillId="0" borderId="61" xfId="0" applyFont="1" applyBorder="1" applyAlignment="1">
      <alignment horizontal="center" vertical="center"/>
    </xf>
    <xf numFmtId="0" fontId="16" fillId="0" borderId="37" xfId="0" applyFont="1" applyBorder="1" applyAlignment="1">
      <alignment horizontal="center" vertical="center"/>
    </xf>
    <xf numFmtId="0" fontId="14" fillId="0" borderId="68" xfId="0" applyFont="1" applyBorder="1" applyAlignment="1">
      <alignment horizontal="center" vertical="center"/>
    </xf>
    <xf numFmtId="0" fontId="16" fillId="0" borderId="69" xfId="0" applyFont="1" applyBorder="1" applyAlignment="1">
      <alignment horizontal="center" vertical="center"/>
    </xf>
    <xf numFmtId="0" fontId="14" fillId="0" borderId="70"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65" xfId="0" applyFont="1" applyBorder="1" applyAlignment="1">
      <alignment horizontal="center" vertical="center" wrapText="1"/>
    </xf>
    <xf numFmtId="0" fontId="17" fillId="0" borderId="65" xfId="0" applyFont="1" applyBorder="1" applyAlignment="1">
      <alignment horizontal="center" vertical="center"/>
    </xf>
    <xf numFmtId="0" fontId="17" fillId="0" borderId="66" xfId="0" applyFont="1" applyBorder="1" applyAlignment="1">
      <alignment horizontal="center" vertical="center"/>
    </xf>
    <xf numFmtId="0" fontId="17" fillId="0" borderId="61" xfId="0" applyFont="1" applyBorder="1" applyAlignment="1">
      <alignment horizontal="center" vertical="center"/>
    </xf>
    <xf numFmtId="0" fontId="17" fillId="0" borderId="37" xfId="0" applyFont="1" applyBorder="1" applyAlignment="1">
      <alignment horizontal="center" vertical="center"/>
    </xf>
    <xf numFmtId="0" fontId="14" fillId="0" borderId="71" xfId="0" applyFont="1" applyBorder="1" applyAlignment="1">
      <alignment horizontal="center" vertical="center" wrapText="1"/>
    </xf>
    <xf numFmtId="0" fontId="14" fillId="0" borderId="72" xfId="0" applyFont="1" applyBorder="1" applyAlignment="1">
      <alignment horizontal="center" vertical="center" wrapText="1"/>
    </xf>
    <xf numFmtId="0" fontId="15" fillId="0" borderId="29" xfId="0" applyFont="1" applyBorder="1" applyAlignment="1">
      <alignment horizontal="left" vertical="top" wrapText="1"/>
    </xf>
    <xf numFmtId="0" fontId="15" fillId="0" borderId="28" xfId="0" applyFont="1" applyBorder="1" applyAlignment="1">
      <alignment horizontal="left" vertical="top" wrapText="1"/>
    </xf>
    <xf numFmtId="0" fontId="15" fillId="0" borderId="30" xfId="0" applyFont="1" applyBorder="1" applyAlignment="1">
      <alignment horizontal="left" vertical="top" wrapText="1"/>
    </xf>
    <xf numFmtId="0" fontId="2" fillId="0" borderId="17" xfId="0" applyFont="1" applyBorder="1" applyAlignment="1">
      <alignment horizontal="left" vertical="top"/>
    </xf>
    <xf numFmtId="0" fontId="14" fillId="0" borderId="68" xfId="0" applyFont="1" applyBorder="1" applyAlignment="1">
      <alignment horizontal="center" vertical="center" wrapText="1"/>
    </xf>
    <xf numFmtId="0" fontId="16" fillId="0" borderId="65" xfId="0" applyFont="1" applyBorder="1" applyAlignment="1">
      <alignment horizontal="center" vertical="center" wrapText="1"/>
    </xf>
    <xf numFmtId="0" fontId="16" fillId="0" borderId="6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37"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37" xfId="0" applyFont="1" applyBorder="1" applyAlignment="1">
      <alignment horizontal="center" vertical="center" wrapText="1"/>
    </xf>
    <xf numFmtId="0" fontId="103" fillId="0" borderId="20" xfId="0" applyFont="1" applyBorder="1" applyAlignment="1" applyProtection="1">
      <alignment horizontal="center"/>
      <protection locked="0"/>
    </xf>
    <xf numFmtId="0" fontId="103" fillId="0" borderId="23" xfId="0" applyFont="1" applyBorder="1" applyAlignment="1" applyProtection="1">
      <alignment horizontal="center"/>
      <protection locked="0"/>
    </xf>
  </cellXfs>
  <cellStyles count="12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eløb" xfId="65"/>
    <cellStyle name="Beløb (negative)" xfId="66"/>
    <cellStyle name="Beløb 1000" xfId="67"/>
    <cellStyle name="Beløb 1000 (negative)" xfId="68"/>
    <cellStyle name="Beløb 1000_Ársreikningur" xfId="69"/>
    <cellStyle name="Beløb_Ársreikningur" xfId="70"/>
    <cellStyle name="Calculation" xfId="71"/>
    <cellStyle name="Calculation 2" xfId="72"/>
    <cellStyle name="Check Cell" xfId="73"/>
    <cellStyle name="Check Cell 2" xfId="74"/>
    <cellStyle name="Comma" xfId="75"/>
    <cellStyle name="Comma [0]" xfId="76"/>
    <cellStyle name="Comma [0] 2" xfId="77"/>
    <cellStyle name="Comma 2" xfId="78"/>
    <cellStyle name="Comma0" xfId="79"/>
    <cellStyle name="Company Name" xfId="80"/>
    <cellStyle name="Credit" xfId="81"/>
    <cellStyle name="Credit subtotal" xfId="82"/>
    <cellStyle name="Credit Total" xfId="83"/>
    <cellStyle name="Credit_Worksheet in 2210 Ársreikningur - Verslunarfyrirtæki með sundurliðunum án heitis" xfId="84"/>
    <cellStyle name="Currency" xfId="85"/>
    <cellStyle name="Currency [0]" xfId="86"/>
    <cellStyle name="Currency0" xfId="87"/>
    <cellStyle name="Date" xfId="88"/>
    <cellStyle name="Debit" xfId="89"/>
    <cellStyle name="Debit subtotal" xfId="90"/>
    <cellStyle name="Debit Total" xfId="91"/>
    <cellStyle name="Debit_Worksheet in 2210 Ársreikningur - Verslunarfyrirtæki með sundurliðunum án heitis" xfId="92"/>
    <cellStyle name="Decimal" xfId="93"/>
    <cellStyle name="Decimal (negative)" xfId="94"/>
    <cellStyle name="Explanatory Text" xfId="95"/>
    <cellStyle name="Explanatory Text 2" xfId="96"/>
    <cellStyle name="Fixed" xfId="97"/>
    <cellStyle name="Followed Hyperlink" xfId="98"/>
    <cellStyle name="Good" xfId="99"/>
    <cellStyle name="Good 2" xfId="100"/>
    <cellStyle name="Heading 1" xfId="101"/>
    <cellStyle name="Heading 1 2" xfId="102"/>
    <cellStyle name="Heading 2" xfId="103"/>
    <cellStyle name="Heading 2 2" xfId="104"/>
    <cellStyle name="Heading 3" xfId="105"/>
    <cellStyle name="Heading 3 2" xfId="106"/>
    <cellStyle name="Heading 4" xfId="107"/>
    <cellStyle name="Heading 4 2" xfId="108"/>
    <cellStyle name="Hyperlink" xfId="109"/>
    <cellStyle name="Input" xfId="110"/>
    <cellStyle name="Input 2" xfId="111"/>
    <cellStyle name="Linked Cell" xfId="112"/>
    <cellStyle name="Linked Cell 2" xfId="113"/>
    <cellStyle name="Neutral" xfId="114"/>
    <cellStyle name="Neutral 2" xfId="115"/>
    <cellStyle name="Normal 2" xfId="116"/>
    <cellStyle name="Normal 3" xfId="117"/>
    <cellStyle name="Normal_Ársreikningur_1" xfId="118"/>
    <cellStyle name="Normal_SHEET" xfId="119"/>
    <cellStyle name="Normal_Sheet1" xfId="120"/>
    <cellStyle name="Note" xfId="121"/>
    <cellStyle name="Note 2" xfId="122"/>
    <cellStyle name="Output" xfId="123"/>
    <cellStyle name="Output 2" xfId="124"/>
    <cellStyle name="Overskrift" xfId="125"/>
    <cellStyle name="Percent" xfId="126"/>
    <cellStyle name="Percent %" xfId="127"/>
    <cellStyle name="Percent 2" xfId="128"/>
    <cellStyle name="Standard_Gesetzlich vorgeschr Angaben" xfId="129"/>
    <cellStyle name="Times rmn" xfId="130"/>
    <cellStyle name="Title" xfId="131"/>
    <cellStyle name="Title 2" xfId="132"/>
    <cellStyle name="Total" xfId="133"/>
    <cellStyle name="Total (negative)" xfId="134"/>
    <cellStyle name="Total 1000" xfId="135"/>
    <cellStyle name="Total 1000 (negative)" xfId="136"/>
    <cellStyle name="Total 1000_Ársreikningur" xfId="137"/>
    <cellStyle name="Total 2" xfId="138"/>
    <cellStyle name="Tölur" xfId="139"/>
    <cellStyle name="Warning Text" xfId="140"/>
    <cellStyle name="Warning Text 2" xfId="1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180975</xdr:rowOff>
    </xdr:from>
    <xdr:to>
      <xdr:col>8</xdr:col>
      <xdr:colOff>695325</xdr:colOff>
      <xdr:row>68</xdr:row>
      <xdr:rowOff>104775</xdr:rowOff>
    </xdr:to>
    <xdr:sp>
      <xdr:nvSpPr>
        <xdr:cNvPr id="1" name="Text Box 1"/>
        <xdr:cNvSpPr txBox="1">
          <a:spLocks noChangeArrowheads="1"/>
        </xdr:cNvSpPr>
      </xdr:nvSpPr>
      <xdr:spPr>
        <a:xfrm>
          <a:off x="0" y="742950"/>
          <a:ext cx="5572125" cy="11868150"/>
        </a:xfrm>
        <a:prstGeom prst="rect">
          <a:avLst/>
        </a:prstGeom>
        <a:solidFill>
          <a:srgbClr val="FFFFFF"/>
        </a:solidFill>
        <a:ln w="9525" cmpd="sng">
          <a:noFill/>
        </a:ln>
      </xdr:spPr>
      <xdr:txBody>
        <a:bodyPr vertOverflow="clip" wrap="square" lIns="27432" tIns="27432" rIns="27432" bIns="0"/>
        <a:p>
          <a:pPr algn="l">
            <a:defRPr/>
          </a:pPr>
          <a:r>
            <a:rPr lang="en-US" cap="none" sz="1100" b="1" i="0" u="none" baseline="0">
              <a:solidFill>
                <a:srgbClr val="000000"/>
              </a:solidFill>
              <a:latin typeface="Garamond"/>
              <a:ea typeface="Garamond"/>
              <a:cs typeface="Garamond"/>
            </a:rPr>
            <a:t>Til stjórnar </a:t>
          </a:r>
          <a:r>
            <a:rPr lang="en-US" cap="none" sz="1100" b="1" i="0" u="none" baseline="0">
              <a:solidFill>
                <a:srgbClr val="FF0000"/>
              </a:solidFill>
              <a:latin typeface="Garamond"/>
              <a:ea typeface="Garamond"/>
              <a:cs typeface="Garamond"/>
            </a:rPr>
            <a:t>(félags).</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Við höfum endurskoðað meðfylgjandi ársreikning </a:t>
          </a:r>
          <a:r>
            <a:rPr lang="en-US" cap="none" sz="1100" b="0" i="0" u="none" baseline="0">
              <a:solidFill>
                <a:srgbClr val="FF0000"/>
              </a:solidFill>
              <a:latin typeface="Garamond"/>
              <a:ea typeface="Garamond"/>
              <a:cs typeface="Garamond"/>
            </a:rPr>
            <a:t>(félag) </a:t>
          </a:r>
          <a:r>
            <a:rPr lang="en-US" cap="none" sz="1100" b="0" i="0" u="none" baseline="0">
              <a:solidFill>
                <a:srgbClr val="000000"/>
              </a:solidFill>
              <a:latin typeface="Garamond"/>
              <a:ea typeface="Garamond"/>
              <a:cs typeface="Garamond"/>
            </a:rPr>
            <a:t>fyrir árið </a:t>
          </a:r>
          <a:r>
            <a:rPr lang="en-US" cap="none" sz="1100" b="0" i="0" u="none" baseline="0">
              <a:solidFill>
                <a:srgbClr val="FF0000"/>
              </a:solidFill>
              <a:latin typeface="Garamond"/>
              <a:ea typeface="Garamond"/>
              <a:cs typeface="Garamond"/>
            </a:rPr>
            <a:t>201x.</a:t>
          </a:r>
          <a:r>
            <a:rPr lang="en-US" cap="none" sz="1100" b="0" i="0" u="none" baseline="0">
              <a:solidFill>
                <a:srgbClr val="000000"/>
              </a:solidFill>
              <a:latin typeface="Garamond"/>
              <a:ea typeface="Garamond"/>
              <a:cs typeface="Garamond"/>
            </a:rPr>
            <a:t>  Ársreikningurinn hefur að geyma skýrslu stjórnar, rekstrarreikning, efnahagsreikning, yfirlit um sjóðstreymi, upplýsingar um mikilvægar reikningsskilaaðferðir og aðrar skýringar. 
</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Það er álit okkar að ársreikningurinn gefi glögga mynd af afkomu félagsins á árinu </a:t>
          </a:r>
          <a:r>
            <a:rPr lang="en-US" cap="none" sz="1100" b="0" i="0" u="none" baseline="0">
              <a:solidFill>
                <a:srgbClr val="FF0000"/>
              </a:solidFill>
              <a:latin typeface="Garamond"/>
              <a:ea typeface="Garamond"/>
              <a:cs typeface="Garamond"/>
            </a:rPr>
            <a:t>201x</a:t>
          </a:r>
          <a:r>
            <a:rPr lang="en-US" cap="none" sz="1100" b="0" i="0" u="none" baseline="0">
              <a:solidFill>
                <a:srgbClr val="000000"/>
              </a:solidFill>
              <a:latin typeface="Garamond"/>
              <a:ea typeface="Garamond"/>
              <a:cs typeface="Garamond"/>
            </a:rPr>
            <a:t>, efnahag þess 31. desember </a:t>
          </a:r>
          <a:r>
            <a:rPr lang="en-US" cap="none" sz="1100" b="0" i="0" u="none" baseline="0">
              <a:solidFill>
                <a:srgbClr val="FF0000"/>
              </a:solidFill>
              <a:latin typeface="Garamond"/>
              <a:ea typeface="Garamond"/>
              <a:cs typeface="Garamond"/>
            </a:rPr>
            <a:t>201x</a:t>
          </a:r>
          <a:r>
            <a:rPr lang="en-US" cap="none" sz="1100" b="0" i="0" u="none" baseline="0">
              <a:solidFill>
                <a:srgbClr val="000000"/>
              </a:solidFill>
              <a:latin typeface="Garamond"/>
              <a:ea typeface="Garamond"/>
              <a:cs typeface="Garamond"/>
            </a:rPr>
            <a:t> og breytingu á handbæru fé á árinu </a:t>
          </a:r>
          <a:r>
            <a:rPr lang="en-US" cap="none" sz="1100" b="0" i="0" u="none" baseline="0">
              <a:solidFill>
                <a:srgbClr val="FF0000"/>
              </a:solidFill>
              <a:latin typeface="Garamond"/>
              <a:ea typeface="Garamond"/>
              <a:cs typeface="Garamond"/>
            </a:rPr>
            <a:t>201x</a:t>
          </a:r>
          <a:r>
            <a:rPr lang="en-US" cap="none" sz="1100" b="0" i="0" u="none" baseline="0">
              <a:solidFill>
                <a:srgbClr val="000000"/>
              </a:solidFill>
              <a:latin typeface="Garamond"/>
              <a:ea typeface="Garamond"/>
              <a:cs typeface="Garamond"/>
            </a:rPr>
            <a:t>, í samræmi við lög um ársreikninga.</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
</a:t>
          </a:r>
          <a:r>
            <a:rPr lang="en-US" cap="none" sz="1100" b="1" i="0" u="none" baseline="0">
              <a:solidFill>
                <a:srgbClr val="000000"/>
              </a:solidFill>
              <a:latin typeface="Garamond"/>
              <a:ea typeface="Garamond"/>
              <a:cs typeface="Garamond"/>
            </a:rPr>
            <a:t>Grundvöllur fyrir áliti
</a:t>
          </a:r>
          <a:r>
            <a:rPr lang="en-US" cap="none" sz="1100" b="0" i="0" u="none" baseline="0">
              <a:solidFill>
                <a:srgbClr val="000000"/>
              </a:solidFill>
              <a:latin typeface="Garamond"/>
              <a:ea typeface="Garamond"/>
              <a:cs typeface="Garamond"/>
            </a:rPr>
            <a:t>Endurskoðað var í samræmi við alþjóðlega endurskoðunarstaðla. Ábyrgð okkar samkvæmt þeim stöðlum er nánar lýst í kaflanum um ábyrgð endurskoðanda hér að neðan. Við erum óháð </a:t>
          </a:r>
          <a:r>
            <a:rPr lang="en-US" cap="none" sz="1100" b="0" i="0" u="none" baseline="0">
              <a:solidFill>
                <a:srgbClr val="FF0000"/>
              </a:solidFill>
              <a:latin typeface="Garamond"/>
              <a:ea typeface="Garamond"/>
              <a:cs typeface="Garamond"/>
            </a:rPr>
            <a:t>(félaginu)</a:t>
          </a:r>
          <a:r>
            <a:rPr lang="en-US" cap="none" sz="1100" b="0" i="0" u="none" baseline="0">
              <a:solidFill>
                <a:srgbClr val="000000"/>
              </a:solidFill>
              <a:latin typeface="Garamond"/>
              <a:ea typeface="Garamond"/>
              <a:cs typeface="Garamond"/>
            </a:rPr>
            <a:t> í samræmi</a:t>
          </a:r>
          <a:r>
            <a:rPr lang="en-US" cap="none" sz="1100" b="0" i="0" u="none" baseline="0">
              <a:solidFill>
                <a:srgbClr val="000000"/>
              </a:solidFill>
              <a:latin typeface="Garamond"/>
              <a:ea typeface="Garamond"/>
              <a:cs typeface="Garamond"/>
            </a:rPr>
            <a:t> við alþjóðlegar siðareglur fyrir endurskoðendur og höfum við uppfyllt ákvæði þeirra. Við teljum að við endurskoðunina höfum við aflað nægilegra og viðeigandi gagna til að byggja álit okkar á. 
</a:t>
          </a:r>
          <a:r>
            <a:rPr lang="en-US" cap="none" sz="1100" b="0" i="0" u="none" baseline="0">
              <a:solidFill>
                <a:srgbClr val="000000"/>
              </a:solidFill>
              <a:latin typeface="Garamond"/>
              <a:ea typeface="Garamond"/>
              <a:cs typeface="Garamond"/>
            </a:rPr>
            <a:t>
</a:t>
          </a:r>
          <a:r>
            <a:rPr lang="en-US" cap="none" sz="1100" b="0" i="0" u="none" baseline="0">
              <a:solidFill>
                <a:srgbClr val="FF0000"/>
              </a:solidFill>
              <a:latin typeface="Garamond"/>
              <a:ea typeface="Garamond"/>
              <a:cs typeface="Garamond"/>
            </a:rPr>
            <a:t>[</a:t>
          </a:r>
          <a:r>
            <a:rPr lang="en-US" cap="none" sz="1100" b="1" i="0" u="none" baseline="0">
              <a:solidFill>
                <a:srgbClr val="FF0000"/>
              </a:solidFill>
              <a:latin typeface="Garamond"/>
              <a:ea typeface="Garamond"/>
              <a:cs typeface="Garamond"/>
            </a:rPr>
            <a:t>Rekstrarhæfi
</a:t>
          </a:r>
          <a:r>
            <a:rPr lang="en-US" cap="none" sz="1100" b="0" i="0" u="none" baseline="0">
              <a:solidFill>
                <a:srgbClr val="FF0000"/>
              </a:solidFill>
              <a:latin typeface="Garamond"/>
              <a:ea typeface="Garamond"/>
              <a:cs typeface="Garamond"/>
            </a:rPr>
            <a:t>Þegar það er viðeigandi skal endurskoðandinn fjalla um rekstrarhæfi sbr. ISA 570 (revised)]. 
</a:t>
          </a:r>
          <a:r>
            <a:rPr lang="en-US" cap="none" sz="1100" b="0" i="0" u="none" baseline="0">
              <a:solidFill>
                <a:srgbClr val="000000"/>
              </a:solidFill>
              <a:latin typeface="Garamond"/>
              <a:ea typeface="Garamond"/>
              <a:cs typeface="Garamond"/>
            </a:rPr>
            <a:t>
</a:t>
          </a:r>
          <a:r>
            <a:rPr lang="en-US" cap="none" sz="1100" b="1" i="0" u="none" baseline="0">
              <a:solidFill>
                <a:srgbClr val="FF0000"/>
              </a:solidFill>
              <a:latin typeface="Garamond"/>
              <a:ea typeface="Garamond"/>
              <a:cs typeface="Garamond"/>
            </a:rPr>
            <a:t>[Aðrar upplýsingar
</a:t>
          </a:r>
          <a:r>
            <a:rPr lang="en-US" cap="none" sz="1100" b="0" i="0" u="none" baseline="0">
              <a:solidFill>
                <a:srgbClr val="FF0000"/>
              </a:solidFill>
              <a:latin typeface="Garamond"/>
              <a:ea typeface="Garamond"/>
              <a:cs typeface="Garamond"/>
            </a:rPr>
            <a:t>Þegar það er viðeigandi skal endurskoðandinn fjalla um aðrar upplýsingar sbr. ISA 720 (revised), t.d. vegna útgáfu ársskýrslu. </a:t>
          </a:r>
          <a:r>
            <a:rPr lang="en-US" cap="none" sz="1100" b="0" i="0" u="none" baseline="0">
              <a:solidFill>
                <a:srgbClr val="FF0000"/>
              </a:solidFill>
              <a:latin typeface="Garamond"/>
              <a:ea typeface="Garamond"/>
              <a:cs typeface="Garamond"/>
            </a:rPr>
            <a:t>
</a:t>
          </a:r>
          <a:r>
            <a:rPr lang="en-US" cap="none" sz="1100" b="0" i="0" u="none" baseline="0">
              <a:solidFill>
                <a:srgbClr val="FF0000"/>
              </a:solidFill>
              <a:latin typeface="Garamond"/>
              <a:ea typeface="Garamond"/>
              <a:cs typeface="Garamond"/>
            </a:rPr>
            <a:t>Í samræmi við ákvæði 2. mgr. 104 gr. laga nr. 3/2006 um ársreikninga staðfestum við samkvæmt okkar bestu vitund að í skýrslu stjórnar sem fylgir ársreikningi þessum eru veittar þær upplýsingar sem þar ber að veita í samræmi við lög um ársreikninga og koma ekki fram í skýringum.] 
</a:t>
          </a:r>
          <a:r>
            <a:rPr lang="en-US" cap="none" sz="1100" b="1" i="0" u="none" baseline="0">
              <a:solidFill>
                <a:srgbClr val="000000"/>
              </a:solidFill>
              <a:latin typeface="Garamond"/>
              <a:ea typeface="Garamond"/>
              <a:cs typeface="Garamond"/>
            </a:rPr>
            <a:t>
</a:t>
          </a:r>
          <a:r>
            <a:rPr lang="en-US" cap="none" sz="1100" b="1" i="0" u="none" baseline="0">
              <a:solidFill>
                <a:srgbClr val="000000"/>
              </a:solidFill>
              <a:latin typeface="Garamond"/>
              <a:ea typeface="Garamond"/>
              <a:cs typeface="Garamond"/>
            </a:rPr>
            <a:t>Ábyrgð stjórnar</a:t>
          </a:r>
          <a:r>
            <a:rPr lang="en-US" cap="none" sz="1100" b="1" i="0" u="none" baseline="0">
              <a:solidFill>
                <a:srgbClr val="000000"/>
              </a:solidFill>
              <a:latin typeface="Garamond"/>
              <a:ea typeface="Garamond"/>
              <a:cs typeface="Garamond"/>
            </a:rPr>
            <a:t> og framkvæmdastjóra</a:t>
          </a:r>
          <a:r>
            <a:rPr lang="en-US" cap="none" sz="1100" b="1" i="0" u="none" baseline="0">
              <a:solidFill>
                <a:srgbClr val="000000"/>
              </a:solidFill>
              <a:latin typeface="Garamond"/>
              <a:ea typeface="Garamond"/>
              <a:cs typeface="Garamond"/>
            </a:rPr>
            <a:t> á ársreikningnum</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Stjórn</a:t>
          </a:r>
          <a:r>
            <a:rPr lang="en-US" cap="none" sz="1100" b="0" i="0" u="none" baseline="0">
              <a:solidFill>
                <a:srgbClr val="000000"/>
              </a:solidFill>
              <a:latin typeface="Garamond"/>
              <a:ea typeface="Garamond"/>
              <a:cs typeface="Garamond"/>
            </a:rPr>
            <a:t> og framkvæmdastjóri</a:t>
          </a:r>
          <a:r>
            <a:rPr lang="en-US" cap="none" sz="1100" b="0" i="0" u="none" baseline="0">
              <a:solidFill>
                <a:srgbClr val="000000"/>
              </a:solidFill>
              <a:latin typeface="Garamond"/>
              <a:ea typeface="Garamond"/>
              <a:cs typeface="Garamond"/>
            </a:rPr>
            <a:t> eru ábyrg fyrir gerð og framsetningu ársreikningsins í samræmi við lög um ársreikninga</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Stjórn og framkvæmdastjóri eru einnig ábyrg fyrir því innra eftirliti sem nauðsynlegt er varðandi gerð og framsetningu ársreiknings, þannig að hann sé án verulegra annmarka, hvort sem er vegna sviksemi eða mistaka. </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Við gerð ársreikningsins eru stjórn og framkvæmdastjóri ábyrg fyrir því að meta rekstrarhæfi </a:t>
          </a:r>
          <a:r>
            <a:rPr lang="en-US" cap="none" sz="1100" b="0" i="0" u="none" baseline="0">
              <a:solidFill>
                <a:srgbClr val="FF0000"/>
              </a:solidFill>
              <a:latin typeface="Garamond"/>
              <a:ea typeface="Garamond"/>
              <a:cs typeface="Garamond"/>
            </a:rPr>
            <a:t>(félagsins)</a:t>
          </a:r>
          <a:r>
            <a:rPr lang="en-US" cap="none" sz="1100" b="0" i="0" u="none" baseline="0">
              <a:solidFill>
                <a:srgbClr val="000000"/>
              </a:solidFill>
              <a:latin typeface="Garamond"/>
              <a:ea typeface="Garamond"/>
              <a:cs typeface="Garamond"/>
            </a:rPr>
            <a:t>. Ef við á, skulu stjórn og framkvæmdastjóri setja fram viðeigandi skýringar um rekstrarhæfi og hvers vegna þau ákváðu að beita forsendunni um rekstrarhæfi við gerð og framsetningu ársreikningsins, nema stjórn og framkvæmdastjóri hafi ákveðið að leysa félagið upp eða hætta starfsemi, eða hafi enga aðra raunhæfa möguleika. 
</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
</a:t>
          </a:r>
          <a:r>
            <a:rPr lang="en-US" cap="none" sz="1100" b="1" i="0" u="none" baseline="0">
              <a:solidFill>
                <a:srgbClr val="000000"/>
              </a:solidFill>
              <a:latin typeface="Garamond"/>
              <a:ea typeface="Garamond"/>
              <a:cs typeface="Garamond"/>
            </a:rPr>
            <a:t>Ábyrgð endurskoðenda á endurskoðun ársreikningsins</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Markmið okkar er að afla nægjanlegrar vissu um að ársreikningurinn sé án verulegra annmarka, hvort sem er af völdum sviksemi eða mistaka og að gefa út áritun sem felur í sér álit okkar. 
</a:t>
          </a:r>
          <a:r>
            <a:rPr lang="en-US" cap="none" sz="1100" b="0" i="0" u="none" baseline="0">
              <a:solidFill>
                <a:srgbClr val="000000"/>
              </a:solidFill>
              <a:latin typeface="Garamond"/>
              <a:ea typeface="Garamond"/>
              <a:cs typeface="Garamond"/>
            </a:rPr>
            <a:t>Nægjanlega vissa er þó ekki trygging þess að endurskoðun framkvæmd í samræmi við alþjóðlega endurskoðunarstaðla muni uppgötva allar verulegar skekkjur séu þær til staðar. Skekkjur geta orðið vegna mistaka eða sviksemi og eru álitnar verulegar ef þær gætu haft áhrif á fjárhagslega ákvarðanatöku notenda ársreikningsins, einar og sér eða samanlagðar.   
</a:t>
          </a:r>
          <a:r>
            <a:rPr lang="en-US" cap="none" sz="1100" b="0" i="0" u="none" baseline="0">
              <a:solidFill>
                <a:srgbClr val="000000"/>
              </a:solidFill>
              <a:latin typeface="Garamond"/>
              <a:ea typeface="Garamond"/>
              <a:cs typeface="Garamond"/>
            </a:rPr>
            <a:t>Endurskoðun okkar í samræmi við alþjóðlega endurskoðunarstaðla byggir á faglegri dómgreind og beitum við gagnrýnni hugsun við endurskoðunina. Við framkvæmum einnig eftirfarandi:
</a:t>
          </a:r>
          <a:r>
            <a:rPr lang="en-US" cap="none" sz="1100" b="0" i="0" u="none" baseline="0">
              <a:solidFill>
                <a:srgbClr val="000000"/>
              </a:solidFill>
              <a:latin typeface="Garamond"/>
              <a:ea typeface="Garamond"/>
              <a:cs typeface="Garamond"/>
            </a:rPr>
            <a:t>• Greinum og metum hættuna á verulegri skekkju í ársreikningnum, hvort sem er vegna mistaka eða sviksemi, hönnum og framkvæmum endurskoðunaraðgerðir til að bregðast við þeim hættum og öflum endurskoðunargagna sem eru nægjanleg og viðeigandi til að byggja álit okkar á. Hættan á að uppgötva ekki verulega skekkju vegna sviksemi er meiri en að uppgötva ekki skekkju vegna mistaka, þar sem sviksemi getur falið í sér samsæri, skjalafals, misvísandi framsetningu ársreiknings, að einhverju sé viljandi sleppt eða að farið sé framhjá innri eftirlitsaðgerðum. 
</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 Öflum skilnings á innra eftirliti, sem snertir endurskoðunina, í þeim tilgangi að hanna viðeigandi endurskoðunaraðgerðir, en ekki í þeim tilgangi að veita álit á virkni innra eftirlits félagsins. 
</a:t>
          </a:r>
          <a:r>
            <a:rPr lang="en-US" cap="none" sz="1100" b="0" i="0" u="none" baseline="0">
              <a:solidFill>
                <a:srgbClr val="000000"/>
              </a:solidFill>
              <a:latin typeface="Garamond"/>
              <a:ea typeface="Garamond"/>
              <a:cs typeface="Garamond"/>
            </a:rPr>
            <a:t>• Metum hvort reikningsskilaaðferðir sem notaðar eru, og tengdar skýringar,  séu viðeigandi og hvort reikningshaldslegt mat stjórnenda sé raunhæft. 
</a:t>
          </a:r>
          <a:r>
            <a:rPr lang="en-US" cap="none" sz="1100" b="0" i="0" u="none" baseline="0">
              <a:solidFill>
                <a:srgbClr val="000000"/>
              </a:solidFill>
              <a:latin typeface="Garamond"/>
              <a:ea typeface="Garamond"/>
              <a:cs typeface="Garamond"/>
            </a:rPr>
            <a:t>• Ályktum um notkun stjórnenda á forsendunni um rekstrarhæfi og metum á grundvelli endurskoðunarinnar hvort verulegur vafi leiki á rekstrarhæfi eða hvort aðstæður séu til staðar sem gætu valdið verulegum efasemdum um rekstrarhæfi.  Ef við teljum að verulegur vafi leiki á rekstrarhæfi  ber okkur að vekja sérstaka athygli á viðeigandi skýringum ársreikningsins í áritun okkar. Ef slíkar skýringar eru ófullnægjandi þurfum við að víkja frá fyrirvaralausri áritun. Niðurstaða okkar byggir á endurskoðunargögnum sem aflað er fram að dagsetningu áritunar okkar. Engu að síður geta atburðir eða aðstæður í framtíðinni valdið óvissu um rekstrarhæfi félagsins. 
</a:t>
          </a:r>
          <a:r>
            <a:rPr lang="en-US" cap="none" sz="1100" b="0" i="0" u="none" baseline="0">
              <a:solidFill>
                <a:srgbClr val="000000"/>
              </a:solidFill>
              <a:latin typeface="Garamond"/>
              <a:ea typeface="Garamond"/>
              <a:cs typeface="Garamond"/>
            </a:rPr>
            <a:t>• Metum í heild sinni hvort ársreikningurinn gefi glögga mynd af undirliggjandi viðskiptum og atburðum, metum framsetningu, uppbyggingu, innihald og þar með talið skýringar við ársreikninginn með tilliti til glöggrar myndar.
</a:t>
          </a:r>
          <a:r>
            <a:rPr lang="en-US" cap="none" sz="1100" b="0" i="0" u="none" baseline="0">
              <a:solidFill>
                <a:srgbClr val="000000"/>
              </a:solidFill>
              <a:latin typeface="Garamond"/>
              <a:ea typeface="Garamond"/>
              <a:cs typeface="Garamond"/>
            </a:rPr>
            <a:t>Okkur ber skylda til að upplýsa stjórn meðal annars um áætlað umfang og tímasetningu endurskoðunarinnar og veruleg atriði sem komu upp í endurskoðun okkar, þar á meðal verulega annmarka á innra eftirlit sem komu fram í endurskoðuninni, ef við á.
</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
</a:t>
          </a:r>
          <a:r>
            <a:rPr lang="en-US" cap="none" sz="1100" b="0" i="0" u="none" baseline="0">
              <a:solidFill>
                <a:srgbClr val="FF0000"/>
              </a:solidFill>
              <a:latin typeface="Garamond"/>
              <a:ea typeface="Garamond"/>
              <a:cs typeface="Garamond"/>
            </a:rPr>
            <a:t>Staður</a:t>
          </a:r>
          <a:r>
            <a:rPr lang="en-US" cap="none" sz="1100" b="0" i="0" u="none" baseline="0">
              <a:solidFill>
                <a:srgbClr val="000000"/>
              </a:solidFill>
              <a:latin typeface="Garamond"/>
              <a:ea typeface="Garamond"/>
              <a:cs typeface="Garamond"/>
            </a:rPr>
            <a:t>, </a:t>
          </a:r>
          <a:r>
            <a:rPr lang="en-US" cap="none" sz="1100" b="0" i="0" u="none" baseline="0">
              <a:solidFill>
                <a:srgbClr val="FF0000"/>
              </a:solidFill>
              <a:latin typeface="Garamond"/>
              <a:ea typeface="Garamond"/>
              <a:cs typeface="Garamond"/>
            </a:rPr>
            <a:t>[dagur/mánuður] 201x.</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
</a:t>
          </a:r>
          <a:r>
            <a:rPr lang="en-US" cap="none" sz="1100" b="1" i="0" u="none" baseline="0">
              <a:solidFill>
                <a:srgbClr val="000000"/>
              </a:solidFill>
              <a:latin typeface="Trebuchet MS"/>
              <a:ea typeface="Trebuchet MS"/>
              <a:cs typeface="Trebuchet MS"/>
            </a:rPr>
            <a:t>
</a:t>
          </a:r>
          <a:r>
            <a:rPr lang="en-US" cap="none" sz="1100" b="1" i="0" u="none" baseline="0">
              <a:solidFill>
                <a:srgbClr val="000000"/>
              </a:solidFill>
              <a:latin typeface="Trebuchet MS"/>
              <a:ea typeface="Trebuchet MS"/>
              <a:cs typeface="Trebuchet MS"/>
            </a:rPr>
            <a:t>
</a:t>
          </a:r>
          <a:r>
            <a:rPr lang="en-US" cap="none" sz="1100" b="1" i="0" u="none" baseline="0">
              <a:solidFill>
                <a:srgbClr val="FF0000"/>
              </a:solidFill>
              <a:latin typeface="Trebuchet MS"/>
              <a:ea typeface="Trebuchet MS"/>
              <a:cs typeface="Trebuchet MS"/>
            </a:rPr>
            <a:t>(endurskoðunarfyrirtæki)</a:t>
          </a:r>
          <a:r>
            <a:rPr lang="en-US" cap="none" sz="1100" b="0" i="0" u="none" baseline="0">
              <a:solidFill>
                <a:srgbClr val="FF0000"/>
              </a:solidFill>
              <a:latin typeface="Trebuchet MS"/>
              <a:ea typeface="Trebuchet MS"/>
              <a:cs typeface="Trebuchet MS"/>
            </a:rPr>
            <a:t>
</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
</a:t>
          </a:r>
          <a:r>
            <a:rPr lang="en-US" cap="none" sz="1100" b="0" i="0" u="none" baseline="0">
              <a:solidFill>
                <a:srgbClr val="FF0000"/>
              </a:solidFill>
              <a:latin typeface="Garamond"/>
              <a:ea typeface="Garamond"/>
              <a:cs typeface="Garamond"/>
            </a:rPr>
            <a:t>Nafn endurskoðanda
</a:t>
          </a:r>
          <a:r>
            <a:rPr lang="en-US" cap="none" sz="1100" b="0" i="0" u="none" baseline="0">
              <a:solidFill>
                <a:srgbClr val="000000"/>
              </a:solidFill>
              <a:latin typeface="Garamond"/>
              <a:ea typeface="Garamond"/>
              <a:cs typeface="Garamond"/>
            </a:rPr>
            <a:t>endurskoðandi</a:t>
          </a:r>
          <a:r>
            <a:rPr lang="en-US" cap="none" sz="1100" b="1" i="0" u="none" baseline="0">
              <a:solidFill>
                <a:srgbClr val="000000"/>
              </a:solidFill>
              <a:latin typeface="Garamond"/>
              <a:ea typeface="Garamond"/>
              <a:cs typeface="Garamond"/>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8</xdr:col>
      <xdr:colOff>552450</xdr:colOff>
      <xdr:row>40</xdr:row>
      <xdr:rowOff>9525</xdr:rowOff>
    </xdr:to>
    <xdr:sp>
      <xdr:nvSpPr>
        <xdr:cNvPr id="1" name="Text Box 1"/>
        <xdr:cNvSpPr txBox="1">
          <a:spLocks noChangeArrowheads="1"/>
        </xdr:cNvSpPr>
      </xdr:nvSpPr>
      <xdr:spPr>
        <a:xfrm>
          <a:off x="0" y="619125"/>
          <a:ext cx="6038850" cy="6705600"/>
        </a:xfrm>
        <a:prstGeom prst="rect">
          <a:avLst/>
        </a:prstGeom>
        <a:solidFill>
          <a:srgbClr val="FFFFFF"/>
        </a:solidFill>
        <a:ln w="9525" cmpd="sng">
          <a:noFill/>
        </a:ln>
      </xdr:spPr>
      <xdr:txBody>
        <a:bodyPr vertOverflow="clip" wrap="square" lIns="27432" tIns="27432" rIns="27432" bIns="0"/>
        <a:p>
          <a:pPr algn="l">
            <a:defRPr/>
          </a:pPr>
          <a:r>
            <a:rPr lang="en-US" cap="none" sz="1100" b="1" i="0" u="none" baseline="0">
              <a:solidFill>
                <a:srgbClr val="000000"/>
              </a:solidFill>
              <a:latin typeface="Garamond"/>
              <a:ea typeface="Garamond"/>
              <a:cs typeface="Garamond"/>
            </a:rPr>
            <a:t>Til stjórnar </a:t>
          </a:r>
          <a:r>
            <a:rPr lang="en-US" cap="none" sz="1100" b="1" i="0" u="none" baseline="0">
              <a:solidFill>
                <a:srgbClr val="FF0000"/>
              </a:solidFill>
              <a:latin typeface="Garamond"/>
              <a:ea typeface="Garamond"/>
              <a:cs typeface="Garamond"/>
            </a:rPr>
            <a:t>(félags).</a:t>
          </a:r>
          <a:r>
            <a:rPr lang="en-US" cap="none" sz="1100" b="1"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Við höfum kannað meðfylgjandi ársreikning </a:t>
          </a:r>
          <a:r>
            <a:rPr lang="en-US" cap="none" sz="1100" b="0" i="0" u="none" baseline="0">
              <a:solidFill>
                <a:srgbClr val="FF0000"/>
              </a:solidFill>
              <a:latin typeface="Garamond"/>
              <a:ea typeface="Garamond"/>
              <a:cs typeface="Garamond"/>
            </a:rPr>
            <a:t>(félag) </a:t>
          </a:r>
          <a:r>
            <a:rPr lang="en-US" cap="none" sz="1100" b="0" i="0" u="none" baseline="0">
              <a:solidFill>
                <a:srgbClr val="000000"/>
              </a:solidFill>
              <a:latin typeface="Garamond"/>
              <a:ea typeface="Garamond"/>
              <a:cs typeface="Garamond"/>
            </a:rPr>
            <a:t>fyrir árið</a:t>
          </a:r>
          <a:r>
            <a:rPr lang="en-US" cap="none" sz="1100" b="0" i="0" u="none" baseline="0">
              <a:solidFill>
                <a:srgbClr val="FF0000"/>
              </a:solidFill>
              <a:latin typeface="Garamond"/>
              <a:ea typeface="Garamond"/>
              <a:cs typeface="Garamond"/>
            </a:rPr>
            <a:t> 201x</a:t>
          </a:r>
          <a:r>
            <a:rPr lang="en-US" cap="none" sz="1100" b="0" i="0" u="none" baseline="0">
              <a:solidFill>
                <a:srgbClr val="000000"/>
              </a:solidFill>
              <a:latin typeface="Garamond"/>
              <a:ea typeface="Garamond"/>
              <a:cs typeface="Garamond"/>
            </a:rPr>
            <a:t>.  Ársreikningurinn hefur að geyma skýrslu stjórnar, rekstrarreikning, efnahagsreikning, yfirlit um sjóðstreymi, upplýsingar um mikilvægar reikningsskilaaðferðir og aðrar skýringar. 
</a:t>
          </a:r>
          <a:r>
            <a:rPr lang="en-US" cap="none" sz="1100" b="0" i="0" u="none" baseline="0">
              <a:solidFill>
                <a:srgbClr val="000000"/>
              </a:solidFill>
              <a:latin typeface="Garamond"/>
              <a:ea typeface="Garamond"/>
              <a:cs typeface="Garamond"/>
            </a:rPr>
            <a:t>
</a:t>
          </a:r>
          <a:r>
            <a:rPr lang="en-US" cap="none" sz="1100" b="1" i="0" u="none" baseline="0">
              <a:solidFill>
                <a:srgbClr val="000000"/>
              </a:solidFill>
              <a:latin typeface="Garamond"/>
              <a:ea typeface="Garamond"/>
              <a:cs typeface="Garamond"/>
            </a:rPr>
            <a:t>Ábyrgð stjórnar og framkvæmdastjóra á ársreikningnum
</a:t>
          </a:r>
          <a:r>
            <a:rPr lang="en-US" cap="none" sz="1100" b="0" i="0" u="none" baseline="0">
              <a:solidFill>
                <a:srgbClr val="000000"/>
              </a:solidFill>
              <a:latin typeface="Garamond"/>
              <a:ea typeface="Garamond"/>
              <a:cs typeface="Garamond"/>
            </a:rPr>
            <a:t>Stjórn og framkvæmdastjóri eru ábyrg fyrir gerð og framsetningu ársreikningsins í samræmi við lög um ársreikninga. Stjórn og framkvæmdastjóri eru einnig ábyrg fyrir því innra eftirliti sem nauðsynlegt er varðandi gerð og framsetningu ársreiknings, þannig að hann sé án verulegra annmarka, hvort sem er vegna sviksemi eða mistaka. 
</a:t>
          </a:r>
          <a:r>
            <a:rPr lang="en-US" cap="none" sz="1100" b="0" i="0" u="none" baseline="0">
              <a:solidFill>
                <a:srgbClr val="000000"/>
              </a:solidFill>
              <a:latin typeface="Garamond"/>
              <a:ea typeface="Garamond"/>
              <a:cs typeface="Garamond"/>
            </a:rPr>
            <a:t>
</a:t>
          </a:r>
          <a:r>
            <a:rPr lang="en-US" cap="none" sz="1100" b="1" i="0" u="none" baseline="0">
              <a:solidFill>
                <a:srgbClr val="000000"/>
              </a:solidFill>
              <a:latin typeface="Garamond"/>
              <a:ea typeface="Garamond"/>
              <a:cs typeface="Garamond"/>
            </a:rPr>
            <a:t>Ábyrgð</a:t>
          </a:r>
          <a:r>
            <a:rPr lang="en-US" cap="none" sz="1100" b="1" i="0" u="none" baseline="0">
              <a:solidFill>
                <a:srgbClr val="000000"/>
              </a:solidFill>
              <a:latin typeface="Garamond"/>
              <a:ea typeface="Garamond"/>
              <a:cs typeface="Garamond"/>
            </a:rPr>
            <a:t> endurskoðanda við könnun</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Ábyrgð okkar felst í ályktun okkar um ársreikninginn sem byggir á könnuninni. Könnun okkar var unnin í samræmi við alþjóðlegan staðal ISRE 2400, sem fjallar um könnun óháðs endurskoðanda á ársreikningum. Samkvæmt staðlinum eigum við að leggja fram ályktun um hvort eitthvað hafi komið fram sem bendir til annars en að ársreikningurinn gefi glögga mynd í samræmi við lög um ársreikninga. Staðallinn gerir jafnframt kröfu um að við fylgjum siðareglum.
</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Slík könnun felur í sér fyrirspurnir, einkum til starfsmanna sem eru ábyrgir fyrir fjármálum og reikningsskilum félagsins ásamt greiningum á hinum ýmsu liðum reikningsskilanna og öðrum könnunaraðgerðum.  
</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Könnun felur ekki í sér jafn viðtækar aðgerðir og endurskoðun sem unnin er í samræmi við alþjóðlega endurskoðunarstaðla og er því ekki víst að við fáum vitneskju um öll mikilvæg atriði sem gætu komið í ljós við endurskoðun.  Þar af leiðandi látum við álit um endurskoðun ekki í ljós.
</a:t>
          </a:r>
          <a:r>
            <a:rPr lang="en-US" cap="none" sz="1100" b="0" i="0" u="none" baseline="0">
              <a:solidFill>
                <a:srgbClr val="000000"/>
              </a:solidFill>
              <a:latin typeface="Garamond"/>
              <a:ea typeface="Garamond"/>
              <a:cs typeface="Garamond"/>
            </a:rPr>
            <a:t>
</a:t>
          </a:r>
          <a:r>
            <a:rPr lang="en-US" cap="none" sz="1100" b="1" i="0" u="none" baseline="0">
              <a:solidFill>
                <a:srgbClr val="000000"/>
              </a:solidFill>
              <a:latin typeface="Garamond"/>
              <a:ea typeface="Garamond"/>
              <a:cs typeface="Garamond"/>
            </a:rPr>
            <a:t>Ályktun</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Við könnun okkar kom ekkert fram sem bendir til annars en að ársreikningurinn gefi glögga mynd af afkomu félagsins á árinu, efnahag þess </a:t>
          </a:r>
          <a:r>
            <a:rPr lang="en-US" cap="none" sz="1100" b="0" i="0" u="none" baseline="0">
              <a:solidFill>
                <a:srgbClr val="FF0000"/>
              </a:solidFill>
              <a:latin typeface="Garamond"/>
              <a:ea typeface="Garamond"/>
              <a:cs typeface="Garamond"/>
            </a:rPr>
            <a:t>31. desember 201x</a:t>
          </a:r>
          <a:r>
            <a:rPr lang="en-US" cap="none" sz="1100" b="0" i="0" u="none" baseline="0">
              <a:solidFill>
                <a:srgbClr val="000000"/>
              </a:solidFill>
              <a:latin typeface="Garamond"/>
              <a:ea typeface="Garamond"/>
              <a:cs typeface="Garamond"/>
            </a:rPr>
            <a:t> og breytingu á handbæru fé á árinu, í samræmi við lög um ársreikninga.
</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
</a:t>
          </a:r>
          <a:r>
            <a:rPr lang="en-US" cap="none" sz="1100" b="0" i="0" u="none" baseline="0">
              <a:solidFill>
                <a:srgbClr val="FF0000"/>
              </a:solidFill>
              <a:latin typeface="Garamond"/>
              <a:ea typeface="Garamond"/>
              <a:cs typeface="Garamond"/>
            </a:rPr>
            <a:t>Staður</a:t>
          </a:r>
          <a:r>
            <a:rPr lang="en-US" cap="none" sz="1100" b="0" i="0" u="none" baseline="0">
              <a:solidFill>
                <a:srgbClr val="000000"/>
              </a:solidFill>
              <a:latin typeface="Garamond"/>
              <a:ea typeface="Garamond"/>
              <a:cs typeface="Garamond"/>
            </a:rPr>
            <a:t>, </a:t>
          </a:r>
          <a:r>
            <a:rPr lang="en-US" cap="none" sz="1100" b="0" i="0" u="none" baseline="0">
              <a:solidFill>
                <a:srgbClr val="FF0000"/>
              </a:solidFill>
              <a:latin typeface="Garamond"/>
              <a:ea typeface="Garamond"/>
              <a:cs typeface="Garamond"/>
            </a:rPr>
            <a:t>[dagur/mánuður] 201x.</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
</a:t>
          </a:r>
          <a:r>
            <a:rPr lang="en-US" cap="none" sz="1100" b="1" i="0" u="none" baseline="0">
              <a:solidFill>
                <a:srgbClr val="000000"/>
              </a:solidFill>
              <a:latin typeface="Trebuchet MS"/>
              <a:ea typeface="Trebuchet MS"/>
              <a:cs typeface="Trebuchet MS"/>
            </a:rPr>
            <a:t>
</a:t>
          </a:r>
          <a:r>
            <a:rPr lang="en-US" cap="none" sz="1100" b="1" i="0" u="none" baseline="0">
              <a:solidFill>
                <a:srgbClr val="000000"/>
              </a:solidFill>
              <a:latin typeface="Trebuchet MS"/>
              <a:ea typeface="Trebuchet MS"/>
              <a:cs typeface="Trebuchet MS"/>
            </a:rPr>
            <a:t>
</a:t>
          </a:r>
          <a:r>
            <a:rPr lang="en-US" cap="none" sz="1100" b="1" i="0" u="none" baseline="0">
              <a:solidFill>
                <a:srgbClr val="FF0000"/>
              </a:solidFill>
              <a:latin typeface="Trebuchet MS"/>
              <a:ea typeface="Trebuchet MS"/>
              <a:cs typeface="Trebuchet MS"/>
            </a:rPr>
            <a:t>(endurskoðunarfyrirtæki)</a:t>
          </a:r>
          <a:r>
            <a:rPr lang="en-US" cap="none" sz="1100" b="0" i="0" u="none" baseline="0">
              <a:solidFill>
                <a:srgbClr val="FF0000"/>
              </a:solidFill>
              <a:latin typeface="Garamond"/>
              <a:ea typeface="Garamond"/>
              <a:cs typeface="Garamond"/>
            </a:rPr>
            <a:t>
</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
</a:t>
          </a:r>
          <a:r>
            <a:rPr lang="en-US" cap="none" sz="1100" b="0" i="0" u="none" baseline="0">
              <a:solidFill>
                <a:srgbClr val="FF0000"/>
              </a:solidFill>
              <a:latin typeface="Garamond"/>
              <a:ea typeface="Garamond"/>
              <a:cs typeface="Garamond"/>
            </a:rPr>
            <a:t>Nafn endurskoðanda
</a:t>
          </a:r>
          <a:r>
            <a:rPr lang="en-US" cap="none" sz="1100" b="0" i="0" u="none" baseline="0">
              <a:solidFill>
                <a:srgbClr val="000000"/>
              </a:solidFill>
              <a:latin typeface="Garamond"/>
              <a:ea typeface="Garamond"/>
              <a:cs typeface="Garamond"/>
            </a:rPr>
            <a:t>endurskoðandi
</a:t>
          </a:r>
          <a:r>
            <a:rPr lang="en-US" cap="none" sz="1100" b="0" i="0" u="none" baseline="0">
              <a:solidFill>
                <a:srgbClr val="000000"/>
              </a:solidFill>
              <a:latin typeface="Garamond"/>
              <a:ea typeface="Garamond"/>
              <a:cs typeface="Garamond"/>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5</xdr:row>
      <xdr:rowOff>85725</xdr:rowOff>
    </xdr:from>
    <xdr:to>
      <xdr:col>14</xdr:col>
      <xdr:colOff>0</xdr:colOff>
      <xdr:row>12</xdr:row>
      <xdr:rowOff>85725</xdr:rowOff>
    </xdr:to>
    <xdr:sp>
      <xdr:nvSpPr>
        <xdr:cNvPr id="1" name="TextBox 1"/>
        <xdr:cNvSpPr txBox="1">
          <a:spLocks noChangeArrowheads="1"/>
        </xdr:cNvSpPr>
      </xdr:nvSpPr>
      <xdr:spPr>
        <a:xfrm>
          <a:off x="7791450" y="1171575"/>
          <a:ext cx="3048000" cy="1362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ATH</a:t>
          </a:r>
          <a:r>
            <a:rPr lang="en-US" cap="none" sz="1100" b="0" i="0" u="none" baseline="0">
              <a:solidFill>
                <a:srgbClr val="000000"/>
              </a:solidFill>
              <a:latin typeface="Calibri"/>
              <a:ea typeface="Calibri"/>
              <a:cs typeface="Calibri"/>
            </a:rPr>
            <a:t> að einu innsláttar reitirnir í þessu sheeti</a:t>
          </a:r>
          <a:r>
            <a:rPr lang="en-US" cap="none" sz="1100" b="0" i="0" u="none" baseline="0">
              <a:solidFill>
                <a:srgbClr val="000000"/>
              </a:solidFill>
              <a:latin typeface="Calibri"/>
              <a:ea typeface="Calibri"/>
              <a:cs typeface="Calibri"/>
            </a:rPr>
            <a:t> eru: söluhagnaður eigna, söluhagnaður leikmanna, sölutap eigna og sölutap leikmanna. Fjárhæðir í aðra reiti eru sundurliðaðar í sheeti "TCP 21.1 - IXAb Sundurl.RR" og færast sjálfkrafa yfir í þetta sheet.</a:t>
          </a:r>
        </a:p>
      </xdr:txBody>
    </xdr:sp>
    <xdr:clientData/>
  </xdr:twoCellAnchor>
  <xdr:twoCellAnchor>
    <xdr:from>
      <xdr:col>10</xdr:col>
      <xdr:colOff>9525</xdr:colOff>
      <xdr:row>28</xdr:row>
      <xdr:rowOff>9525</xdr:rowOff>
    </xdr:from>
    <xdr:to>
      <xdr:col>14</xdr:col>
      <xdr:colOff>0</xdr:colOff>
      <xdr:row>31</xdr:row>
      <xdr:rowOff>180975</xdr:rowOff>
    </xdr:to>
    <xdr:sp>
      <xdr:nvSpPr>
        <xdr:cNvPr id="2" name="TextBox 2"/>
        <xdr:cNvSpPr txBox="1">
          <a:spLocks noChangeArrowheads="1"/>
        </xdr:cNvSpPr>
      </xdr:nvSpPr>
      <xdr:spPr>
        <a:xfrm>
          <a:off x="8105775" y="5534025"/>
          <a:ext cx="2733675" cy="742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Söluhagnaður</a:t>
          </a:r>
          <a:r>
            <a:rPr lang="en-US" cap="none" sz="1100" b="0" i="0" u="none" baseline="0">
              <a:solidFill>
                <a:srgbClr val="000000"/>
              </a:solidFill>
              <a:latin typeface="Calibri"/>
              <a:ea typeface="Calibri"/>
              <a:cs typeface="Calibri"/>
            </a:rPr>
            <a:t> eigna, söluhagnaður leikmanna, sölutap eigna og sölutap leikmanna eru innsláttarreitir.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466</xdr:row>
      <xdr:rowOff>0</xdr:rowOff>
    </xdr:from>
    <xdr:to>
      <xdr:col>11</xdr:col>
      <xdr:colOff>361950</xdr:colOff>
      <xdr:row>466</xdr:row>
      <xdr:rowOff>0</xdr:rowOff>
    </xdr:to>
    <xdr:sp>
      <xdr:nvSpPr>
        <xdr:cNvPr id="1" name="Text 4"/>
        <xdr:cNvSpPr txBox="1">
          <a:spLocks noChangeArrowheads="1"/>
        </xdr:cNvSpPr>
      </xdr:nvSpPr>
      <xdr:spPr>
        <a:xfrm>
          <a:off x="676275" y="77828775"/>
          <a:ext cx="46958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Nach Ansicht des Verwaltungsrates lässt sich die Verrechnung gegen das 
</a:t>
          </a:r>
          <a:r>
            <a:rPr lang="en-US" cap="none" sz="1000" b="0" i="0" u="none" baseline="0">
              <a:solidFill>
                <a:srgbClr val="000000"/>
              </a:solidFill>
              <a:latin typeface="Times New Roman"/>
              <a:ea typeface="Times New Roman"/>
              <a:cs typeface="Times New Roman"/>
            </a:rPr>
            <a:t>Verrechnungsverbot wie folgt begründen:
</a:t>
          </a:r>
          <a:r>
            <a:rPr lang="en-US" cap="none" sz="1000" b="0" i="1" u="none" baseline="0">
              <a:solidFill>
                <a:srgbClr val="008000"/>
              </a:solidFill>
              <a:latin typeface="Times New Roman"/>
              <a:ea typeface="Times New Roman"/>
              <a:cs typeface="Times New Roman"/>
            </a:rPr>
            <a:t>
</a:t>
          </a:r>
        </a:p>
      </xdr:txBody>
    </xdr:sp>
    <xdr:clientData/>
  </xdr:twoCellAnchor>
  <xdr:twoCellAnchor>
    <xdr:from>
      <xdr:col>2</xdr:col>
      <xdr:colOff>0</xdr:colOff>
      <xdr:row>466</xdr:row>
      <xdr:rowOff>0</xdr:rowOff>
    </xdr:from>
    <xdr:to>
      <xdr:col>11</xdr:col>
      <xdr:colOff>361950</xdr:colOff>
      <xdr:row>466</xdr:row>
      <xdr:rowOff>0</xdr:rowOff>
    </xdr:to>
    <xdr:sp>
      <xdr:nvSpPr>
        <xdr:cNvPr id="2" name="Text 11"/>
        <xdr:cNvSpPr txBox="1">
          <a:spLocks noChangeArrowheads="1"/>
        </xdr:cNvSpPr>
      </xdr:nvSpPr>
      <xdr:spPr>
        <a:xfrm>
          <a:off x="676275" y="77828775"/>
          <a:ext cx="46958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Die folgenden Ertrags- und Aufwandspositionen wurden in der Erfolgsrechnung verrechnet und als </a:t>
          </a:r>
          <a:r>
            <a:rPr lang="en-US" cap="none" sz="1000" b="0" i="1" u="none" baseline="0">
              <a:solidFill>
                <a:srgbClr val="000000"/>
              </a:solidFill>
              <a:latin typeface="Times New Roman"/>
              <a:ea typeface="Times New Roman"/>
              <a:cs typeface="Times New Roman"/>
            </a:rPr>
            <a:t>Position XY</a:t>
          </a:r>
          <a:r>
            <a:rPr lang="en-US" cap="none" sz="1000" b="0" i="0" u="none" baseline="0">
              <a:solidFill>
                <a:srgbClr val="000000"/>
              </a:solidFill>
              <a:latin typeface="Times New Roman"/>
              <a:ea typeface="Times New Roman"/>
              <a:cs typeface="Times New Roman"/>
            </a:rPr>
            <a:t> ausgewiesen:</a:t>
          </a:r>
        </a:p>
      </xdr:txBody>
    </xdr:sp>
    <xdr:clientData/>
  </xdr:twoCellAnchor>
  <xdr:twoCellAnchor>
    <xdr:from>
      <xdr:col>2</xdr:col>
      <xdr:colOff>0</xdr:colOff>
      <xdr:row>466</xdr:row>
      <xdr:rowOff>0</xdr:rowOff>
    </xdr:from>
    <xdr:to>
      <xdr:col>11</xdr:col>
      <xdr:colOff>361950</xdr:colOff>
      <xdr:row>466</xdr:row>
      <xdr:rowOff>0</xdr:rowOff>
    </xdr:to>
    <xdr:sp>
      <xdr:nvSpPr>
        <xdr:cNvPr id="3" name="Text 12"/>
        <xdr:cNvSpPr txBox="1">
          <a:spLocks noChangeArrowheads="1"/>
        </xdr:cNvSpPr>
      </xdr:nvSpPr>
      <xdr:spPr>
        <a:xfrm>
          <a:off x="676275" y="77828775"/>
          <a:ext cx="46958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Die folgenden Aktiven und Passiven wurden in der Bilanz verrechnet und als </a:t>
          </a:r>
          <a:r>
            <a:rPr lang="en-US" cap="none" sz="1000" b="0" i="1" u="none" baseline="0">
              <a:solidFill>
                <a:srgbClr val="000000"/>
              </a:solidFill>
              <a:latin typeface="Times New Roman"/>
              <a:ea typeface="Times New Roman"/>
              <a:cs typeface="Times New Roman"/>
            </a:rPr>
            <a:t>Position XY</a:t>
          </a:r>
          <a:r>
            <a:rPr lang="en-US" cap="none" sz="1000" b="0" i="0" u="none" baseline="0">
              <a:solidFill>
                <a:srgbClr val="000000"/>
              </a:solidFill>
              <a:latin typeface="Times New Roman"/>
              <a:ea typeface="Times New Roman"/>
              <a:cs typeface="Times New Roman"/>
            </a:rPr>
            <a:t> ausgewiesen:</a:t>
          </a:r>
        </a:p>
      </xdr:txBody>
    </xdr:sp>
    <xdr:clientData/>
  </xdr:twoCellAnchor>
  <xdr:twoCellAnchor>
    <xdr:from>
      <xdr:col>2</xdr:col>
      <xdr:colOff>0</xdr:colOff>
      <xdr:row>466</xdr:row>
      <xdr:rowOff>0</xdr:rowOff>
    </xdr:from>
    <xdr:to>
      <xdr:col>11</xdr:col>
      <xdr:colOff>361950</xdr:colOff>
      <xdr:row>466</xdr:row>
      <xdr:rowOff>0</xdr:rowOff>
    </xdr:to>
    <xdr:sp>
      <xdr:nvSpPr>
        <xdr:cNvPr id="4" name="Text 13"/>
        <xdr:cNvSpPr txBox="1">
          <a:spLocks noChangeArrowheads="1"/>
        </xdr:cNvSpPr>
      </xdr:nvSpPr>
      <xdr:spPr>
        <a:xfrm>
          <a:off x="676275" y="77828775"/>
          <a:ext cx="46958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Das Aktienkapital der Gesellschaft setzt sich aus xx Inhaber-/Namenaktien zu je Fr xx Nominalwert zusammen (31. Dezember 19X2: xx Inhaber-/Namenaktien zu je Fr xx Nominalwert).]</a:t>
          </a:r>
        </a:p>
      </xdr:txBody>
    </xdr:sp>
    <xdr:clientData/>
  </xdr:twoCellAnchor>
  <xdr:twoCellAnchor>
    <xdr:from>
      <xdr:col>2</xdr:col>
      <xdr:colOff>9525</xdr:colOff>
      <xdr:row>466</xdr:row>
      <xdr:rowOff>0</xdr:rowOff>
    </xdr:from>
    <xdr:to>
      <xdr:col>12</xdr:col>
      <xdr:colOff>0</xdr:colOff>
      <xdr:row>466</xdr:row>
      <xdr:rowOff>0</xdr:rowOff>
    </xdr:to>
    <xdr:sp>
      <xdr:nvSpPr>
        <xdr:cNvPr id="5" name="Text 14"/>
        <xdr:cNvSpPr txBox="1">
          <a:spLocks noChangeArrowheads="1"/>
        </xdr:cNvSpPr>
      </xdr:nvSpPr>
      <xdr:spPr>
        <a:xfrm>
          <a:off x="685800" y="77828775"/>
          <a:ext cx="46863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Die gesetzliche Reserve ist nur in dem Umfang für die Ausschüttung durch die Aktionäre verfügbar, als diese die Hälfte des Aktienkapitals übersteigt (spezielle Regelung bei Hodinggesellschaften).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Die Reserve für eigene Aktien und die Aufwertungsreserve stehen für die Ausschüttung nicht zur Verfügung.]</a:t>
          </a:r>
        </a:p>
      </xdr:txBody>
    </xdr:sp>
    <xdr:clientData/>
  </xdr:twoCellAnchor>
  <xdr:twoCellAnchor>
    <xdr:from>
      <xdr:col>2</xdr:col>
      <xdr:colOff>0</xdr:colOff>
      <xdr:row>466</xdr:row>
      <xdr:rowOff>0</xdr:rowOff>
    </xdr:from>
    <xdr:to>
      <xdr:col>12</xdr:col>
      <xdr:colOff>9525</xdr:colOff>
      <xdr:row>466</xdr:row>
      <xdr:rowOff>0</xdr:rowOff>
    </xdr:to>
    <xdr:sp>
      <xdr:nvSpPr>
        <xdr:cNvPr id="6" name="Text 15"/>
        <xdr:cNvSpPr txBox="1">
          <a:spLocks noChangeArrowheads="1"/>
        </xdr:cNvSpPr>
      </xdr:nvSpPr>
      <xdr:spPr>
        <a:xfrm>
          <a:off x="676275" y="77828775"/>
          <a:ext cx="47053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Da die Muttergesellschaft FGH Inc, USA, eine Konzernjahresrechnung erstellt und veröffentlicht, in welcher die Jahresrechnung der Gesellschaft enthalten ist, erstellt die Gesellschaft per 31. Dezember 19X3 keine konsolidierte Jahresrechnung.]</a:t>
          </a:r>
        </a:p>
      </xdr:txBody>
    </xdr:sp>
    <xdr:clientData/>
  </xdr:twoCellAnchor>
  <xdr:twoCellAnchor>
    <xdr:from>
      <xdr:col>2</xdr:col>
      <xdr:colOff>257175</xdr:colOff>
      <xdr:row>466</xdr:row>
      <xdr:rowOff>0</xdr:rowOff>
    </xdr:from>
    <xdr:to>
      <xdr:col>12</xdr:col>
      <xdr:colOff>0</xdr:colOff>
      <xdr:row>466</xdr:row>
      <xdr:rowOff>0</xdr:rowOff>
    </xdr:to>
    <xdr:sp>
      <xdr:nvSpPr>
        <xdr:cNvPr id="7" name="Text 17"/>
        <xdr:cNvSpPr txBox="1">
          <a:spLocks noChangeArrowheads="1"/>
        </xdr:cNvSpPr>
      </xdr:nvSpPr>
      <xdr:spPr>
        <a:xfrm>
          <a:off x="933450" y="77828775"/>
          <a:ext cx="4438650" cy="0"/>
        </a:xfrm>
        <a:prstGeom prst="rect">
          <a:avLst/>
        </a:prstGeom>
        <a:solidFill>
          <a:srgbClr val="FFFFFF"/>
        </a:solidFill>
        <a:ln w="1" cmpd="sng">
          <a:noFill/>
        </a:ln>
      </xdr:spPr>
      <xdr:txBody>
        <a:bodyPr vertOverflow="clip" wrap="square" lIns="27432" tIns="27432" rIns="0" bIns="0"/>
        <a:p>
          <a:pPr algn="l">
            <a:defRPr/>
          </a:pPr>
          <a:r>
            <a:rPr lang="en-US" cap="none" sz="1200" b="0" i="1" u="none" baseline="0">
              <a:solidFill>
                <a:srgbClr val="000000"/>
              </a:solidFill>
            </a:rPr>
            <a:t>Abschreibungen auf Fabrikgebäuden und Maschinen wurden bis zum 31. Dezember 19X2 mit 30% pa vom Buchwert gerechnet. Seit 1. Januar 19X3 wird die Abschreibung mit 20% pa vom Anschaffungswert berechnet.</a:t>
          </a:r>
        </a:p>
      </xdr:txBody>
    </xdr:sp>
    <xdr:clientData/>
  </xdr:twoCellAnchor>
  <xdr:twoCellAnchor>
    <xdr:from>
      <xdr:col>2</xdr:col>
      <xdr:colOff>266700</xdr:colOff>
      <xdr:row>466</xdr:row>
      <xdr:rowOff>0</xdr:rowOff>
    </xdr:from>
    <xdr:to>
      <xdr:col>12</xdr:col>
      <xdr:colOff>0</xdr:colOff>
      <xdr:row>466</xdr:row>
      <xdr:rowOff>0</xdr:rowOff>
    </xdr:to>
    <xdr:sp>
      <xdr:nvSpPr>
        <xdr:cNvPr id="8" name="Text 18"/>
        <xdr:cNvSpPr txBox="1">
          <a:spLocks noChangeArrowheads="1"/>
        </xdr:cNvSpPr>
      </xdr:nvSpPr>
      <xdr:spPr>
        <a:xfrm>
          <a:off x="942975" y="77828775"/>
          <a:ext cx="4429125" cy="0"/>
        </a:xfrm>
        <a:prstGeom prst="rect">
          <a:avLst/>
        </a:prstGeom>
        <a:solidFill>
          <a:srgbClr val="FFFFFF"/>
        </a:solidFill>
        <a:ln w="1" cmpd="sng">
          <a:noFill/>
        </a:ln>
      </xdr:spPr>
      <xdr:txBody>
        <a:bodyPr vertOverflow="clip" wrap="square" lIns="27432" tIns="27432" rIns="27432" bIns="0"/>
        <a:p>
          <a:pPr algn="just">
            <a:defRPr/>
          </a:pPr>
          <a:r>
            <a:rPr lang="en-US" cap="none" sz="1200" b="0" i="1" u="none" baseline="0">
              <a:solidFill>
                <a:srgbClr val="000000"/>
              </a:solidFill>
            </a:rPr>
            <a:t>Wertschriften werden zum Niederstwertprinzip bewertet.</a:t>
          </a:r>
        </a:p>
      </xdr:txBody>
    </xdr:sp>
    <xdr:clientData/>
  </xdr:twoCellAnchor>
  <xdr:twoCellAnchor>
    <xdr:from>
      <xdr:col>2</xdr:col>
      <xdr:colOff>295275</xdr:colOff>
      <xdr:row>466</xdr:row>
      <xdr:rowOff>0</xdr:rowOff>
    </xdr:from>
    <xdr:to>
      <xdr:col>11</xdr:col>
      <xdr:colOff>361950</xdr:colOff>
      <xdr:row>466</xdr:row>
      <xdr:rowOff>0</xdr:rowOff>
    </xdr:to>
    <xdr:sp>
      <xdr:nvSpPr>
        <xdr:cNvPr id="9" name="Text 19"/>
        <xdr:cNvSpPr txBox="1">
          <a:spLocks noChangeArrowheads="1"/>
        </xdr:cNvSpPr>
      </xdr:nvSpPr>
      <xdr:spPr>
        <a:xfrm>
          <a:off x="971550" y="77828775"/>
          <a:ext cx="4400550" cy="0"/>
        </a:xfrm>
        <a:prstGeom prst="rect">
          <a:avLst/>
        </a:prstGeom>
        <a:solidFill>
          <a:srgbClr val="FFFFFF"/>
        </a:solidFill>
        <a:ln w="1" cmpd="sng">
          <a:noFill/>
        </a:ln>
      </xdr:spPr>
      <xdr:txBody>
        <a:bodyPr vertOverflow="clip" wrap="square" lIns="27432" tIns="27432" rIns="27432" bIns="0"/>
        <a:p>
          <a:pPr algn="just">
            <a:defRPr/>
          </a:pPr>
          <a:r>
            <a:rPr lang="en-US" cap="none" sz="1200" b="0" i="1" u="none" baseline="0">
              <a:solidFill>
                <a:srgbClr val="000000"/>
              </a:solidFill>
            </a:rPr>
            <a:t>Forderungen aus Lieferungen und Leistungen gegenüber Dritten sind zum Nominalwert, bzüglich spezifische Wertberichtigungen bilanziert. Zusätzlich hat die Gesellschaft eine allgemeine Rückstellung im Zusammenhang mit Bonitätsrisiken gebildet.</a:t>
          </a:r>
        </a:p>
      </xdr:txBody>
    </xdr:sp>
    <xdr:clientData/>
  </xdr:twoCellAnchor>
  <xdr:twoCellAnchor>
    <xdr:from>
      <xdr:col>2</xdr:col>
      <xdr:colOff>314325</xdr:colOff>
      <xdr:row>466</xdr:row>
      <xdr:rowOff>0</xdr:rowOff>
    </xdr:from>
    <xdr:to>
      <xdr:col>11</xdr:col>
      <xdr:colOff>361950</xdr:colOff>
      <xdr:row>466</xdr:row>
      <xdr:rowOff>0</xdr:rowOff>
    </xdr:to>
    <xdr:sp>
      <xdr:nvSpPr>
        <xdr:cNvPr id="10" name="Text 20"/>
        <xdr:cNvSpPr txBox="1">
          <a:spLocks noChangeArrowheads="1"/>
        </xdr:cNvSpPr>
      </xdr:nvSpPr>
      <xdr:spPr>
        <a:xfrm>
          <a:off x="990600" y="77828775"/>
          <a:ext cx="4381500" cy="0"/>
        </a:xfrm>
        <a:prstGeom prst="rect">
          <a:avLst/>
        </a:prstGeom>
        <a:solidFill>
          <a:srgbClr val="FFFFFF"/>
        </a:solidFill>
        <a:ln w="1" cmpd="sng">
          <a:noFill/>
        </a:ln>
      </xdr:spPr>
      <xdr:txBody>
        <a:bodyPr vertOverflow="clip" wrap="square" lIns="27432" tIns="27432" rIns="27432" bIns="0"/>
        <a:p>
          <a:pPr algn="just">
            <a:defRPr/>
          </a:pPr>
          <a:r>
            <a:rPr lang="en-US" cap="none" sz="1200" b="0" i="1" u="none" baseline="0">
              <a:solidFill>
                <a:srgbClr val="000000"/>
              </a:solidFill>
            </a:rPr>
            <a:t>Vorräte sind zu Anschaffungskosten oder tieferen Veräusserungswerten bilanziert, abzüglich einer generellen Rückstellung für allgemeine Risiken im Zusammenhang mit der Realisierung von Vorräten.</a:t>
          </a:r>
        </a:p>
      </xdr:txBody>
    </xdr:sp>
    <xdr:clientData/>
  </xdr:twoCellAnchor>
  <xdr:twoCellAnchor>
    <xdr:from>
      <xdr:col>2</xdr:col>
      <xdr:colOff>314325</xdr:colOff>
      <xdr:row>466</xdr:row>
      <xdr:rowOff>0</xdr:rowOff>
    </xdr:from>
    <xdr:to>
      <xdr:col>11</xdr:col>
      <xdr:colOff>352425</xdr:colOff>
      <xdr:row>466</xdr:row>
      <xdr:rowOff>0</xdr:rowOff>
    </xdr:to>
    <xdr:sp>
      <xdr:nvSpPr>
        <xdr:cNvPr id="11" name="Text 21"/>
        <xdr:cNvSpPr txBox="1">
          <a:spLocks noChangeArrowheads="1"/>
        </xdr:cNvSpPr>
      </xdr:nvSpPr>
      <xdr:spPr>
        <a:xfrm>
          <a:off x="990600" y="77828775"/>
          <a:ext cx="4371975" cy="0"/>
        </a:xfrm>
        <a:prstGeom prst="rect">
          <a:avLst/>
        </a:prstGeom>
        <a:solidFill>
          <a:srgbClr val="FFFFFF"/>
        </a:solidFill>
        <a:ln w="1" cmpd="sng">
          <a:noFill/>
        </a:ln>
      </xdr:spPr>
      <xdr:txBody>
        <a:bodyPr vertOverflow="clip" wrap="square" lIns="27432" tIns="27432" rIns="27432" bIns="0"/>
        <a:p>
          <a:pPr algn="just">
            <a:defRPr/>
          </a:pPr>
          <a:r>
            <a:rPr lang="en-US" cap="none" sz="1200" b="0" i="1" u="none" baseline="0">
              <a:solidFill>
                <a:srgbClr val="000000"/>
              </a:solidFill>
            </a:rPr>
            <a:t>Beteiligungen sind zu Anschaffungskosten bilanziert. Für dauernde Werteinbussen sind entsprechende Wertberichtigungen in der Bewertung berücksichtigt.</a:t>
          </a:r>
        </a:p>
      </xdr:txBody>
    </xdr:sp>
    <xdr:clientData/>
  </xdr:twoCellAnchor>
  <xdr:twoCellAnchor>
    <xdr:from>
      <xdr:col>2</xdr:col>
      <xdr:colOff>342900</xdr:colOff>
      <xdr:row>466</xdr:row>
      <xdr:rowOff>0</xdr:rowOff>
    </xdr:from>
    <xdr:to>
      <xdr:col>11</xdr:col>
      <xdr:colOff>361950</xdr:colOff>
      <xdr:row>466</xdr:row>
      <xdr:rowOff>0</xdr:rowOff>
    </xdr:to>
    <xdr:sp>
      <xdr:nvSpPr>
        <xdr:cNvPr id="12" name="Text 22"/>
        <xdr:cNvSpPr txBox="1">
          <a:spLocks noChangeArrowheads="1"/>
        </xdr:cNvSpPr>
      </xdr:nvSpPr>
      <xdr:spPr>
        <a:xfrm>
          <a:off x="1019175" y="77828775"/>
          <a:ext cx="4352925" cy="0"/>
        </a:xfrm>
        <a:prstGeom prst="rect">
          <a:avLst/>
        </a:prstGeom>
        <a:solidFill>
          <a:srgbClr val="FFFFFF"/>
        </a:solidFill>
        <a:ln w="1" cmpd="sng">
          <a:noFill/>
        </a:ln>
      </xdr:spPr>
      <xdr:txBody>
        <a:bodyPr vertOverflow="clip" wrap="square" lIns="27432" tIns="27432" rIns="27432" bIns="0"/>
        <a:p>
          <a:pPr algn="just">
            <a:defRPr/>
          </a:pPr>
          <a:r>
            <a:rPr lang="en-US" cap="none" sz="1200" b="0" i="1" u="none" baseline="0">
              <a:solidFill>
                <a:srgbClr val="000000"/>
              </a:solidFill>
            </a:rPr>
            <a:t>Sachanlagen sind zu Anschaffungskosten abzüglich Abschreibungen bilanziert. Die Abschreibung berücksichtigen die mutmassliche Lebensdauer und wird linear von den Anschaffungswerten berechnet. In Übereinstimmung mit steuerlichen Vorschriften werden zusätzliche Abschreibungen vorgenommen.</a:t>
          </a:r>
        </a:p>
      </xdr:txBody>
    </xdr:sp>
    <xdr:clientData/>
  </xdr:twoCellAnchor>
  <xdr:twoCellAnchor>
    <xdr:from>
      <xdr:col>2</xdr:col>
      <xdr:colOff>352425</xdr:colOff>
      <xdr:row>466</xdr:row>
      <xdr:rowOff>0</xdr:rowOff>
    </xdr:from>
    <xdr:to>
      <xdr:col>11</xdr:col>
      <xdr:colOff>361950</xdr:colOff>
      <xdr:row>466</xdr:row>
      <xdr:rowOff>0</xdr:rowOff>
    </xdr:to>
    <xdr:sp>
      <xdr:nvSpPr>
        <xdr:cNvPr id="13" name="Text 23"/>
        <xdr:cNvSpPr txBox="1">
          <a:spLocks noChangeArrowheads="1"/>
        </xdr:cNvSpPr>
      </xdr:nvSpPr>
      <xdr:spPr>
        <a:xfrm>
          <a:off x="1028700" y="77828775"/>
          <a:ext cx="4343400" cy="0"/>
        </a:xfrm>
        <a:prstGeom prst="rect">
          <a:avLst/>
        </a:prstGeom>
        <a:solidFill>
          <a:srgbClr val="FFFFFF"/>
        </a:solidFill>
        <a:ln w="1" cmpd="sng">
          <a:noFill/>
        </a:ln>
      </xdr:spPr>
      <xdr:txBody>
        <a:bodyPr vertOverflow="clip" wrap="square" lIns="27432" tIns="27432" rIns="27432" bIns="0"/>
        <a:p>
          <a:pPr algn="just">
            <a:defRPr/>
          </a:pPr>
          <a:r>
            <a:rPr lang="en-US" cap="none" sz="1200" b="0" i="1" u="none" baseline="0">
              <a:solidFill>
                <a:srgbClr val="000000"/>
              </a:solidFill>
            </a:rPr>
            <a:t>Immaterielle Anlagen (genaue Bilanzbezeichnung) werden gleichmässig über den Zeitraum von fünf Jahren abgeschrieben.
</a:t>
          </a:r>
        </a:p>
      </xdr:txBody>
    </xdr:sp>
    <xdr:clientData/>
  </xdr:twoCellAnchor>
  <xdr:twoCellAnchor>
    <xdr:from>
      <xdr:col>2</xdr:col>
      <xdr:colOff>371475</xdr:colOff>
      <xdr:row>466</xdr:row>
      <xdr:rowOff>0</xdr:rowOff>
    </xdr:from>
    <xdr:to>
      <xdr:col>11</xdr:col>
      <xdr:colOff>361950</xdr:colOff>
      <xdr:row>466</xdr:row>
      <xdr:rowOff>0</xdr:rowOff>
    </xdr:to>
    <xdr:sp>
      <xdr:nvSpPr>
        <xdr:cNvPr id="14" name="Text 24"/>
        <xdr:cNvSpPr txBox="1">
          <a:spLocks noChangeArrowheads="1"/>
        </xdr:cNvSpPr>
      </xdr:nvSpPr>
      <xdr:spPr>
        <a:xfrm>
          <a:off x="1047750" y="77828775"/>
          <a:ext cx="4324350" cy="0"/>
        </a:xfrm>
        <a:prstGeom prst="rect">
          <a:avLst/>
        </a:prstGeom>
        <a:solidFill>
          <a:srgbClr val="FFFFFF"/>
        </a:solidFill>
        <a:ln w="1" cmpd="sng">
          <a:noFill/>
        </a:ln>
      </xdr:spPr>
      <xdr:txBody>
        <a:bodyPr vertOverflow="clip" wrap="square" lIns="27432" tIns="27432" rIns="27432" bIns="0"/>
        <a:p>
          <a:pPr algn="just">
            <a:defRPr/>
          </a:pPr>
          <a:r>
            <a:rPr lang="en-US" cap="none" sz="1200" b="0" i="1" u="none" baseline="0">
              <a:solidFill>
                <a:srgbClr val="000000"/>
              </a:solidFill>
            </a:rPr>
            <a:t>Rückstellungen für (Ertrags-) Steuern berücksichtigen alle Steueraufwendungen, welche auf den angefallenen Erträgen bis zum Bilanzstichtag im Zukunft erhoben werden.</a:t>
          </a:r>
        </a:p>
      </xdr:txBody>
    </xdr:sp>
    <xdr:clientData/>
  </xdr:twoCellAnchor>
  <xdr:twoCellAnchor>
    <xdr:from>
      <xdr:col>2</xdr:col>
      <xdr:colOff>390525</xdr:colOff>
      <xdr:row>466</xdr:row>
      <xdr:rowOff>0</xdr:rowOff>
    </xdr:from>
    <xdr:to>
      <xdr:col>11</xdr:col>
      <xdr:colOff>352425</xdr:colOff>
      <xdr:row>466</xdr:row>
      <xdr:rowOff>0</xdr:rowOff>
    </xdr:to>
    <xdr:sp>
      <xdr:nvSpPr>
        <xdr:cNvPr id="15" name="Text 25"/>
        <xdr:cNvSpPr txBox="1">
          <a:spLocks noChangeArrowheads="1"/>
        </xdr:cNvSpPr>
      </xdr:nvSpPr>
      <xdr:spPr>
        <a:xfrm>
          <a:off x="1066800" y="77828775"/>
          <a:ext cx="4295775" cy="0"/>
        </a:xfrm>
        <a:prstGeom prst="rect">
          <a:avLst/>
        </a:prstGeom>
        <a:solidFill>
          <a:srgbClr val="FFFFFF"/>
        </a:solidFill>
        <a:ln w="1" cmpd="sng">
          <a:noFill/>
        </a:ln>
      </xdr:spPr>
      <xdr:txBody>
        <a:bodyPr vertOverflow="clip" wrap="square" lIns="27432" tIns="27432" rIns="27432" bIns="0"/>
        <a:p>
          <a:pPr algn="just">
            <a:defRPr/>
          </a:pPr>
          <a:r>
            <a:rPr lang="en-US" cap="none" sz="1200" b="0" i="1" u="none" baseline="0">
              <a:solidFill>
                <a:srgbClr val="000000"/>
              </a:solidFill>
            </a:rPr>
            <a:t>Transaktionen in Fremdwährungen werden zum im Zeitpunkt der Transaktion gültigen Umrechnungskurse in Schweizer Franken umgerechnet. Aktiven und Passiven des Umlaufvermögens in Fremdwährungen werden zum Jahresendkurs in Schweizer Franken umgerechnet. Für unrealisierte Kursgewinne wird eine Rückstellung gebildet.]</a:t>
          </a:r>
        </a:p>
      </xdr:txBody>
    </xdr:sp>
    <xdr:clientData/>
  </xdr:twoCellAnchor>
  <xdr:twoCellAnchor>
    <xdr:from>
      <xdr:col>2</xdr:col>
      <xdr:colOff>0</xdr:colOff>
      <xdr:row>466</xdr:row>
      <xdr:rowOff>0</xdr:rowOff>
    </xdr:from>
    <xdr:to>
      <xdr:col>11</xdr:col>
      <xdr:colOff>361950</xdr:colOff>
      <xdr:row>466</xdr:row>
      <xdr:rowOff>0</xdr:rowOff>
    </xdr:to>
    <xdr:sp>
      <xdr:nvSpPr>
        <xdr:cNvPr id="16" name="Text 26"/>
        <xdr:cNvSpPr txBox="1">
          <a:spLocks noChangeArrowheads="1"/>
        </xdr:cNvSpPr>
      </xdr:nvSpPr>
      <xdr:spPr>
        <a:xfrm>
          <a:off x="676275" y="77828775"/>
          <a:ext cx="46958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Da die Muttergesellschaft FGH Inc, USA, eine Konzernjahresrechnung erstellt und veröffentlicht, in welcher die Jahresrechnung der Gesellschaft enthalten ist, erstellt die Gesellschaft per 31. Dezember 19X3 keine konsolidierte Jahresrechnung.]</a:t>
          </a:r>
        </a:p>
      </xdr:txBody>
    </xdr:sp>
    <xdr:clientData/>
  </xdr:twoCellAnchor>
  <xdr:twoCellAnchor>
    <xdr:from>
      <xdr:col>1</xdr:col>
      <xdr:colOff>0</xdr:colOff>
      <xdr:row>251</xdr:row>
      <xdr:rowOff>9525</xdr:rowOff>
    </xdr:from>
    <xdr:to>
      <xdr:col>13</xdr:col>
      <xdr:colOff>0</xdr:colOff>
      <xdr:row>254</xdr:row>
      <xdr:rowOff>28575</xdr:rowOff>
    </xdr:to>
    <xdr:sp>
      <xdr:nvSpPr>
        <xdr:cNvPr id="17" name="Rectangle 19"/>
        <xdr:cNvSpPr>
          <a:spLocks/>
        </xdr:cNvSpPr>
      </xdr:nvSpPr>
      <xdr:spPr>
        <a:xfrm>
          <a:off x="266700" y="41662350"/>
          <a:ext cx="5781675" cy="5048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000000"/>
              </a:solidFill>
            </a:rPr>
            <a:t>Fjárfestingar félagsins og dótturfélaga verði aðgreindar í skýringunum.
</a:t>
          </a:r>
          <a:r>
            <a:rPr lang="en-US" cap="none" sz="1000" b="0" i="1" u="none" baseline="0">
              <a:solidFill>
                <a:srgbClr val="000000"/>
              </a:solidFill>
            </a:rPr>
            <a:t>Hver lögaðili, sem félagið hefur veruleg ítök í stjórn (á með beinum eða óbeinum hætti 20% eða meira á aðalfundi) er álitinn vera fjárfesting eða dótturfyrirtæki</a:t>
          </a:r>
        </a:p>
      </xdr:txBody>
    </xdr:sp>
    <xdr:clientData/>
  </xdr:twoCellAnchor>
  <xdr:twoCellAnchor>
    <xdr:from>
      <xdr:col>13</xdr:col>
      <xdr:colOff>190500</xdr:colOff>
      <xdr:row>412</xdr:row>
      <xdr:rowOff>104775</xdr:rowOff>
    </xdr:from>
    <xdr:to>
      <xdr:col>17</xdr:col>
      <xdr:colOff>409575</xdr:colOff>
      <xdr:row>415</xdr:row>
      <xdr:rowOff>323850</xdr:rowOff>
    </xdr:to>
    <xdr:sp>
      <xdr:nvSpPr>
        <xdr:cNvPr id="18" name="TextBox 1"/>
        <xdr:cNvSpPr txBox="1">
          <a:spLocks noChangeArrowheads="1"/>
        </xdr:cNvSpPr>
      </xdr:nvSpPr>
      <xdr:spPr>
        <a:xfrm>
          <a:off x="6238875" y="68646675"/>
          <a:ext cx="2962275" cy="704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Aðalstjórnir</a:t>
          </a:r>
          <a:r>
            <a:rPr lang="en-US" cap="none" sz="1100" b="0" i="0" u="none" baseline="0">
              <a:solidFill>
                <a:srgbClr val="000000"/>
              </a:solidFill>
              <a:latin typeface="Calibri"/>
              <a:ea typeface="Calibri"/>
              <a:cs typeface="Calibri"/>
            </a:rPr>
            <a:t> og aðrar deildir félags eru tengdir aðilar og ber að greina frá viðskiptum og kröfum/skuldum við þá aðila hér.</a:t>
          </a:r>
        </a:p>
      </xdr:txBody>
    </xdr:sp>
    <xdr:clientData/>
  </xdr:twoCellAnchor>
  <xdr:twoCellAnchor>
    <xdr:from>
      <xdr:col>13</xdr:col>
      <xdr:colOff>361950</xdr:colOff>
      <xdr:row>3</xdr:row>
      <xdr:rowOff>123825</xdr:rowOff>
    </xdr:from>
    <xdr:to>
      <xdr:col>18</xdr:col>
      <xdr:colOff>523875</xdr:colOff>
      <xdr:row>11</xdr:row>
      <xdr:rowOff>114300</xdr:rowOff>
    </xdr:to>
    <xdr:sp>
      <xdr:nvSpPr>
        <xdr:cNvPr id="19" name="TextBox 2"/>
        <xdr:cNvSpPr txBox="1">
          <a:spLocks noChangeArrowheads="1"/>
        </xdr:cNvSpPr>
      </xdr:nvSpPr>
      <xdr:spPr>
        <a:xfrm>
          <a:off x="6410325" y="619125"/>
          <a:ext cx="3590925" cy="1314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ATH</a:t>
          </a:r>
          <a:r>
            <a:rPr lang="en-US" cap="none" sz="1100" b="0" i="0" u="none" baseline="0">
              <a:solidFill>
                <a:srgbClr val="000000"/>
              </a:solidFill>
              <a:latin typeface="Calibri"/>
              <a:ea typeface="Calibri"/>
              <a:cs typeface="Calibri"/>
            </a:rPr>
            <a:t> að þetta skjal er fyrirmynd að skýringum og</a:t>
          </a:r>
          <a:r>
            <a:rPr lang="en-US" cap="none" sz="1100" b="0" i="0" u="none" baseline="0">
              <a:solidFill>
                <a:srgbClr val="000000"/>
              </a:solidFill>
              <a:latin typeface="Calibri"/>
              <a:ea typeface="Calibri"/>
              <a:cs typeface="Calibri"/>
            </a:rPr>
            <a:t> félögum ber að aðlaga skýringarnar að sinni starfsemi, bæta við eftir atvikum eða fela skýringar, eða línur í skýringum, sem ekki eiga við félagið.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Sé línum bætt við í sundurliðunum skýringa gætið þess þá að þeir séu meðtaldir í samtölum.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10</xdr:row>
      <xdr:rowOff>9525</xdr:rowOff>
    </xdr:from>
    <xdr:to>
      <xdr:col>10</xdr:col>
      <xdr:colOff>142875</xdr:colOff>
      <xdr:row>11</xdr:row>
      <xdr:rowOff>114300</xdr:rowOff>
    </xdr:to>
    <xdr:sp>
      <xdr:nvSpPr>
        <xdr:cNvPr id="1" name="AutoShape 1"/>
        <xdr:cNvSpPr>
          <a:spLocks/>
        </xdr:cNvSpPr>
      </xdr:nvSpPr>
      <xdr:spPr>
        <a:xfrm>
          <a:off x="6762750" y="2895600"/>
          <a:ext cx="762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10</xdr:row>
      <xdr:rowOff>47625</xdr:rowOff>
    </xdr:from>
    <xdr:to>
      <xdr:col>8</xdr:col>
      <xdr:colOff>257175</xdr:colOff>
      <xdr:row>11</xdr:row>
      <xdr:rowOff>133350</xdr:rowOff>
    </xdr:to>
    <xdr:sp>
      <xdr:nvSpPr>
        <xdr:cNvPr id="1" name="AutoShape 1"/>
        <xdr:cNvSpPr>
          <a:spLocks/>
        </xdr:cNvSpPr>
      </xdr:nvSpPr>
      <xdr:spPr>
        <a:xfrm>
          <a:off x="5876925" y="2790825"/>
          <a:ext cx="1143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orksheet%20in%202210%20&#193;rsreikningur%20-%20tengd%20heiti%20-%2009-10"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orksheet%20in%202250A%20&#193;rsreikningur%20-%20Hollt%20og%20gott%20ehf.%202021%20%20litill%20f&#233;l&#246;g%20%20%2001-20%20"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gsetning"/>
      <sheetName val="Forsida"/>
      <sheetName val="Efnisyfirlit"/>
      <sheetName val="Áritun endurskoðað"/>
      <sheetName val="Skýrsla stjórnar"/>
      <sheetName val="Ársreikningur "/>
      <sheetName val="Skýringar"/>
      <sheetName val="Sundurliðanir"/>
      <sheetName val="Afstemming við TB"/>
    </sheetNames>
    <sheetDataSet>
      <sheetData sheetId="0">
        <row r="11">
          <cell r="B11">
            <v>2010</v>
          </cell>
        </row>
        <row r="12">
          <cell r="B12">
            <v>2009</v>
          </cell>
        </row>
        <row r="13">
          <cell r="B13">
            <v>40543</v>
          </cell>
        </row>
        <row r="14">
          <cell r="B14">
            <v>40178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gsetning"/>
      <sheetName val="Forsida"/>
      <sheetName val="Efnisyfirlit"/>
      <sheetName val="Áritun endurskoðað"/>
      <sheetName val="Skýrsla stjórnar (4)"/>
      <sheetName val="Skýrsla stjórnar (3)"/>
      <sheetName val="Skýrsla stjórnar (2)"/>
      <sheetName val="Skýrsla stjórnar"/>
      <sheetName val="Ársreikningur "/>
      <sheetName val="Skýringar"/>
      <sheetName val="Efnahagur - Sundurliðanir"/>
      <sheetName val="Rekstur - Sundurliðanir"/>
      <sheetName val="Sjóðstreymisvinnublað"/>
      <sheetName val="Afstemming við T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K51"/>
  <sheetViews>
    <sheetView zoomScalePageLayoutView="0" workbookViewId="0" topLeftCell="A1">
      <selection activeCell="D28" sqref="D28"/>
    </sheetView>
  </sheetViews>
  <sheetFormatPr defaultColWidth="9.00390625" defaultRowHeight="14.25"/>
  <cols>
    <col min="1" max="1" width="9.00390625" style="546" customWidth="1"/>
    <col min="2" max="2" width="1.625" style="546" customWidth="1"/>
    <col min="3" max="16384" width="9.00390625" style="546" customWidth="1"/>
  </cols>
  <sheetData>
    <row r="2" spans="4:11" ht="12.75">
      <c r="D2" s="558"/>
      <c r="E2" s="558"/>
      <c r="F2" s="558"/>
      <c r="G2" s="558"/>
      <c r="H2" s="558"/>
      <c r="I2" s="558"/>
      <c r="J2" s="558"/>
      <c r="K2" s="558"/>
    </row>
    <row r="4" spans="4:11" ht="12.75">
      <c r="D4" s="558"/>
      <c r="E4" s="558"/>
      <c r="F4" s="558"/>
      <c r="G4" s="558"/>
      <c r="H4" s="558"/>
      <c r="I4" s="558"/>
      <c r="J4" s="558"/>
      <c r="K4" s="558"/>
    </row>
    <row r="5" spans="4:11" ht="12.75">
      <c r="D5" s="558"/>
      <c r="E5" s="558"/>
      <c r="F5" s="558"/>
      <c r="G5" s="558"/>
      <c r="H5" s="558"/>
      <c r="I5" s="558"/>
      <c r="J5" s="558"/>
      <c r="K5" s="558"/>
    </row>
    <row r="6" spans="4:11" ht="12.75">
      <c r="D6" s="558"/>
      <c r="E6" s="558"/>
      <c r="F6" s="558"/>
      <c r="G6" s="558"/>
      <c r="H6" s="558"/>
      <c r="I6" s="558"/>
      <c r="J6" s="558"/>
      <c r="K6" s="558"/>
    </row>
    <row r="7" spans="4:11" ht="12.75">
      <c r="D7" s="558"/>
      <c r="E7" s="558"/>
      <c r="F7" s="558"/>
      <c r="G7" s="558"/>
      <c r="H7" s="558"/>
      <c r="I7" s="558"/>
      <c r="J7" s="558"/>
      <c r="K7" s="558"/>
    </row>
    <row r="8" spans="4:11" ht="12.75">
      <c r="D8" s="558"/>
      <c r="E8" s="558"/>
      <c r="F8" s="558"/>
      <c r="G8" s="558"/>
      <c r="H8" s="558"/>
      <c r="I8" s="558"/>
      <c r="J8" s="558"/>
      <c r="K8" s="558"/>
    </row>
    <row r="9" spans="4:11" ht="12.75">
      <c r="D9" s="558"/>
      <c r="E9" s="558"/>
      <c r="F9" s="558"/>
      <c r="G9" s="558"/>
      <c r="H9" s="558"/>
      <c r="I9" s="558"/>
      <c r="J9" s="558"/>
      <c r="K9" s="558"/>
    </row>
    <row r="10" spans="4:11" ht="12.75">
      <c r="D10" s="558"/>
      <c r="E10" s="558"/>
      <c r="F10" s="558"/>
      <c r="G10" s="558"/>
      <c r="H10" s="558"/>
      <c r="I10" s="558"/>
      <c r="J10" s="558"/>
      <c r="K10" s="558"/>
    </row>
    <row r="12" spans="4:11" ht="12.75">
      <c r="D12" s="561"/>
      <c r="E12" s="561"/>
      <c r="F12" s="561"/>
      <c r="G12" s="561"/>
      <c r="H12" s="561"/>
      <c r="I12" s="561"/>
      <c r="J12" s="558"/>
      <c r="K12" s="558"/>
    </row>
    <row r="13" spans="4:11" ht="12.75">
      <c r="D13" s="561"/>
      <c r="E13" s="561"/>
      <c r="F13" s="561"/>
      <c r="G13" s="561"/>
      <c r="H13" s="561"/>
      <c r="I13" s="561"/>
      <c r="J13" s="558"/>
      <c r="K13" s="558"/>
    </row>
    <row r="14" spans="4:11" ht="12.75">
      <c r="D14" s="561"/>
      <c r="E14" s="561"/>
      <c r="F14" s="561"/>
      <c r="G14" s="561"/>
      <c r="H14" s="561"/>
      <c r="I14" s="561"/>
      <c r="J14" s="558"/>
      <c r="K14" s="558"/>
    </row>
    <row r="15" spans="4:11" ht="12.75">
      <c r="D15" s="561"/>
      <c r="E15" s="561"/>
      <c r="F15" s="561"/>
      <c r="G15" s="561"/>
      <c r="H15" s="561"/>
      <c r="I15" s="561"/>
      <c r="J15" s="558"/>
      <c r="K15" s="558"/>
    </row>
    <row r="16" spans="4:11" ht="36">
      <c r="D16" s="591" t="s">
        <v>700</v>
      </c>
      <c r="E16" s="591"/>
      <c r="F16" s="591"/>
      <c r="G16" s="591"/>
      <c r="H16" s="591"/>
      <c r="I16" s="591"/>
      <c r="J16" s="558"/>
      <c r="K16" s="558"/>
    </row>
    <row r="17" spans="4:11" ht="3" customHeight="1">
      <c r="D17" s="557"/>
      <c r="E17" s="562"/>
      <c r="F17" s="562"/>
      <c r="G17" s="562"/>
      <c r="H17" s="562"/>
      <c r="I17" s="557"/>
      <c r="J17" s="558"/>
      <c r="K17" s="558"/>
    </row>
    <row r="18" spans="4:11" ht="3" customHeight="1">
      <c r="D18" s="557"/>
      <c r="E18" s="557"/>
      <c r="F18" s="557"/>
      <c r="G18" s="557"/>
      <c r="H18" s="557"/>
      <c r="I18" s="557"/>
      <c r="J18" s="558"/>
      <c r="K18" s="558"/>
    </row>
    <row r="19" spans="4:11" ht="22.5">
      <c r="D19" s="592" t="s">
        <v>697</v>
      </c>
      <c r="E19" s="592"/>
      <c r="F19" s="592"/>
      <c r="G19" s="592"/>
      <c r="H19" s="592"/>
      <c r="I19" s="592"/>
      <c r="J19" s="558"/>
      <c r="K19" s="563" t="s">
        <v>698</v>
      </c>
    </row>
    <row r="20" spans="4:11" ht="36">
      <c r="D20" s="593" t="s">
        <v>701</v>
      </c>
      <c r="E20" s="593"/>
      <c r="F20" s="593"/>
      <c r="G20" s="593"/>
      <c r="H20" s="593"/>
      <c r="I20" s="593"/>
      <c r="J20" s="558"/>
      <c r="K20" s="563" t="s">
        <v>699</v>
      </c>
    </row>
    <row r="21" spans="4:11" ht="12.75">
      <c r="D21" s="561"/>
      <c r="E21" s="561"/>
      <c r="F21" s="561"/>
      <c r="G21" s="561"/>
      <c r="H21" s="561"/>
      <c r="I21" s="561"/>
      <c r="J21" s="558"/>
      <c r="K21" s="563"/>
    </row>
    <row r="22" spans="4:9" ht="12">
      <c r="D22" s="561"/>
      <c r="E22" s="594"/>
      <c r="F22" s="594"/>
      <c r="G22" s="594"/>
      <c r="H22" s="594"/>
      <c r="I22" s="561"/>
    </row>
    <row r="23" spans="4:9" ht="12">
      <c r="D23" s="561"/>
      <c r="E23" s="561"/>
      <c r="F23" s="561"/>
      <c r="G23" s="561"/>
      <c r="H23" s="561"/>
      <c r="I23" s="561"/>
    </row>
    <row r="24" spans="4:9" ht="12">
      <c r="D24" s="561"/>
      <c r="E24" s="561"/>
      <c r="F24" s="561"/>
      <c r="G24" s="561"/>
      <c r="H24" s="561"/>
      <c r="I24" s="561"/>
    </row>
    <row r="25" spans="4:9" ht="12">
      <c r="D25" s="561"/>
      <c r="E25" s="561"/>
      <c r="F25" s="561"/>
      <c r="G25" s="561"/>
      <c r="H25" s="561"/>
      <c r="I25" s="561"/>
    </row>
    <row r="26" spans="4:9" ht="12">
      <c r="D26" s="561"/>
      <c r="E26" s="561"/>
      <c r="F26" s="561"/>
      <c r="G26" s="561"/>
      <c r="H26" s="561"/>
      <c r="I26" s="561"/>
    </row>
    <row r="28" spans="4:9" ht="12.75">
      <c r="D28" s="558"/>
      <c r="E28" s="564"/>
      <c r="F28" s="558"/>
      <c r="G28" s="558"/>
      <c r="H28" s="558"/>
      <c r="I28" s="558"/>
    </row>
    <row r="41" spans="1:9" ht="14.25">
      <c r="A41" s="567"/>
      <c r="B41" s="567"/>
      <c r="C41" s="576"/>
      <c r="D41" s="567"/>
      <c r="E41" s="567"/>
      <c r="F41" s="567"/>
      <c r="G41" s="567"/>
      <c r="H41" s="567"/>
      <c r="I41" s="567"/>
    </row>
    <row r="42" spans="1:9" ht="12">
      <c r="A42" s="567"/>
      <c r="B42" s="567"/>
      <c r="C42" s="567"/>
      <c r="D42" s="567"/>
      <c r="E42" s="567"/>
      <c r="F42" s="567"/>
      <c r="G42" s="567"/>
      <c r="H42" s="567"/>
      <c r="I42" s="567"/>
    </row>
    <row r="43" spans="1:9" ht="12">
      <c r="A43" s="567"/>
      <c r="B43" s="567"/>
      <c r="C43" s="567"/>
      <c r="D43" s="567"/>
      <c r="E43" s="567"/>
      <c r="F43" s="567"/>
      <c r="G43" s="567"/>
      <c r="H43" s="567"/>
      <c r="I43" s="567"/>
    </row>
    <row r="44" spans="1:9" ht="14.25">
      <c r="A44" s="567"/>
      <c r="B44" s="567"/>
      <c r="C44" s="577"/>
      <c r="D44" s="567"/>
      <c r="E44" s="567"/>
      <c r="F44" s="567"/>
      <c r="G44" s="567"/>
      <c r="H44" s="567"/>
      <c r="I44" s="567"/>
    </row>
    <row r="45" spans="1:9" ht="14.25">
      <c r="A45" s="567"/>
      <c r="B45" s="567"/>
      <c r="C45" s="578"/>
      <c r="D45" s="567"/>
      <c r="E45" s="567"/>
      <c r="F45" s="567"/>
      <c r="G45" s="567"/>
      <c r="H45" s="579"/>
      <c r="I45" s="567"/>
    </row>
    <row r="46" spans="1:9" ht="14.25">
      <c r="A46" s="567"/>
      <c r="B46" s="567"/>
      <c r="C46" s="578"/>
      <c r="D46" s="580"/>
      <c r="E46" s="581"/>
      <c r="F46" s="567"/>
      <c r="G46" s="567"/>
      <c r="H46" s="579"/>
      <c r="I46" s="567"/>
    </row>
    <row r="47" spans="1:9" ht="14.25">
      <c r="A47" s="559"/>
      <c r="B47" s="560"/>
      <c r="C47" s="582" t="s">
        <v>700</v>
      </c>
      <c r="D47" s="571"/>
      <c r="E47" s="565"/>
      <c r="F47" s="558"/>
      <c r="G47" s="558"/>
      <c r="H47" s="566"/>
      <c r="I47" s="558"/>
    </row>
    <row r="48" spans="1:9" ht="14.25">
      <c r="A48" s="559"/>
      <c r="B48" s="560"/>
      <c r="C48" s="582" t="s">
        <v>702</v>
      </c>
      <c r="D48" s="571"/>
      <c r="E48" s="565"/>
      <c r="F48" s="558"/>
      <c r="G48" s="558"/>
      <c r="H48" s="566"/>
      <c r="I48" s="558"/>
    </row>
    <row r="49" spans="1:9" ht="14.25">
      <c r="A49" s="559"/>
      <c r="B49" s="560"/>
      <c r="C49" s="582" t="s">
        <v>703</v>
      </c>
      <c r="D49" s="571"/>
      <c r="E49" s="565"/>
      <c r="F49" s="558"/>
      <c r="G49" s="558"/>
      <c r="H49" s="566"/>
      <c r="I49" s="558"/>
    </row>
    <row r="50" spans="1:9" ht="14.25">
      <c r="A50" s="559"/>
      <c r="B50" s="560"/>
      <c r="C50" s="583" t="s">
        <v>704</v>
      </c>
      <c r="D50" s="571"/>
      <c r="E50" s="565"/>
      <c r="F50" s="558"/>
      <c r="G50" s="558"/>
      <c r="H50" s="566"/>
      <c r="I50" s="558"/>
    </row>
    <row r="51" spans="1:9" ht="14.25">
      <c r="A51" s="569"/>
      <c r="B51" s="570"/>
      <c r="C51" s="572"/>
      <c r="D51" s="573"/>
      <c r="E51" s="574"/>
      <c r="F51" s="568"/>
      <c r="G51" s="568"/>
      <c r="H51" s="575"/>
      <c r="I51" s="558"/>
    </row>
  </sheetData>
  <sheetProtection/>
  <mergeCells count="4">
    <mergeCell ref="D16:I16"/>
    <mergeCell ref="D19:I19"/>
    <mergeCell ref="D20:I20"/>
    <mergeCell ref="E22:H22"/>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A464"/>
  <sheetViews>
    <sheetView workbookViewId="0" topLeftCell="A364">
      <selection activeCell="N364" sqref="N364"/>
    </sheetView>
  </sheetViews>
  <sheetFormatPr defaultColWidth="9.00390625" defaultRowHeight="14.25"/>
  <cols>
    <col min="1" max="1" width="3.50390625" style="314" customWidth="1"/>
    <col min="2" max="2" width="5.375" style="2" customWidth="1"/>
    <col min="3" max="5" width="6.625" style="2" customWidth="1"/>
    <col min="6" max="6" width="1.25" style="2" customWidth="1"/>
    <col min="7" max="7" width="9.50390625" style="2" customWidth="1"/>
    <col min="8" max="8" width="10.50390625" style="2" customWidth="1"/>
    <col min="9" max="9" width="4.00390625" style="2" customWidth="1"/>
    <col min="10" max="10" width="7.00390625" style="2" customWidth="1"/>
    <col min="11" max="12" width="4.75390625" style="2" customWidth="1"/>
    <col min="13" max="13" width="8.875" style="2" customWidth="1"/>
    <col min="14" max="16384" width="9.00390625" style="2" customWidth="1"/>
  </cols>
  <sheetData>
    <row r="1" spans="1:13" s="1" customFormat="1" ht="15">
      <c r="A1" s="619" t="s">
        <v>501</v>
      </c>
      <c r="B1" s="619"/>
      <c r="C1" s="619"/>
      <c r="D1" s="619"/>
      <c r="E1" s="619"/>
      <c r="F1" s="619"/>
      <c r="G1" s="619"/>
      <c r="H1" s="619"/>
      <c r="I1" s="619"/>
      <c r="J1" s="619"/>
      <c r="K1" s="619"/>
      <c r="L1" s="619"/>
      <c r="M1" s="619"/>
    </row>
    <row r="2" spans="1:13" s="161" customFormat="1" ht="18" thickBot="1">
      <c r="A2" s="696" t="s">
        <v>131</v>
      </c>
      <c r="B2" s="696"/>
      <c r="C2" s="696"/>
      <c r="D2" s="696"/>
      <c r="E2" s="696"/>
      <c r="F2" s="696"/>
      <c r="G2" s="696"/>
      <c r="H2" s="696"/>
      <c r="I2" s="696"/>
      <c r="J2" s="696"/>
      <c r="K2" s="696"/>
      <c r="L2" s="696"/>
      <c r="M2" s="696"/>
    </row>
    <row r="3" ht="6" customHeight="1">
      <c r="E3" s="72"/>
    </row>
    <row r="4" spans="1:12" ht="15">
      <c r="A4" s="26" t="s">
        <v>131</v>
      </c>
      <c r="B4" s="73"/>
      <c r="C4" s="73"/>
      <c r="D4" s="73"/>
      <c r="E4" s="73"/>
      <c r="F4" s="73"/>
      <c r="G4" s="73"/>
      <c r="H4" s="73"/>
      <c r="I4" s="73"/>
      <c r="J4" s="73"/>
      <c r="K4" s="73"/>
      <c r="L4" s="73"/>
    </row>
    <row r="5" spans="1:12" ht="12.75">
      <c r="A5" s="73"/>
      <c r="B5" s="73"/>
      <c r="C5" s="73"/>
      <c r="D5" s="73"/>
      <c r="E5" s="73"/>
      <c r="F5" s="73"/>
      <c r="G5" s="73"/>
      <c r="H5" s="73"/>
      <c r="I5" s="73"/>
      <c r="J5" s="73"/>
      <c r="K5" s="73"/>
      <c r="L5" s="73"/>
    </row>
    <row r="6" spans="1:12" ht="12.75">
      <c r="A6" s="74" t="s">
        <v>189</v>
      </c>
      <c r="B6" s="75"/>
      <c r="D6" s="73"/>
      <c r="E6" s="73"/>
      <c r="F6" s="73"/>
      <c r="G6" s="73"/>
      <c r="H6" s="73"/>
      <c r="I6" s="73"/>
      <c r="J6" s="73"/>
      <c r="K6" s="73"/>
      <c r="L6" s="73"/>
    </row>
    <row r="7" spans="1:12" ht="12.75">
      <c r="A7" s="74"/>
      <c r="B7" s="73"/>
      <c r="C7" s="73"/>
      <c r="D7" s="73"/>
      <c r="E7" s="73"/>
      <c r="F7" s="73"/>
      <c r="G7" s="73"/>
      <c r="H7" s="73"/>
      <c r="I7" s="73"/>
      <c r="J7" s="73"/>
      <c r="K7" s="73"/>
      <c r="L7" s="73"/>
    </row>
    <row r="8" spans="2:13" ht="12.75">
      <c r="B8" s="74" t="s">
        <v>132</v>
      </c>
      <c r="C8" s="73"/>
      <c r="D8" s="73"/>
      <c r="E8" s="73"/>
      <c r="F8" s="73"/>
      <c r="G8" s="73"/>
      <c r="H8" s="73"/>
      <c r="I8" s="73"/>
      <c r="J8" s="76"/>
      <c r="K8" s="77"/>
      <c r="L8" s="77"/>
      <c r="M8" s="78"/>
    </row>
    <row r="9" spans="2:13" ht="12.75">
      <c r="B9" s="74" t="s">
        <v>133</v>
      </c>
      <c r="C9" s="73"/>
      <c r="D9" s="73"/>
      <c r="E9" s="73"/>
      <c r="F9" s="73"/>
      <c r="G9" s="73"/>
      <c r="H9" s="73"/>
      <c r="I9" s="73"/>
      <c r="J9" s="79"/>
      <c r="K9" s="80"/>
      <c r="L9" s="80"/>
      <c r="M9" s="81"/>
    </row>
    <row r="10" spans="2:13" ht="12.75">
      <c r="B10" s="74" t="s">
        <v>134</v>
      </c>
      <c r="C10" s="73"/>
      <c r="D10" s="73"/>
      <c r="E10" s="73"/>
      <c r="F10" s="73"/>
      <c r="G10" s="73"/>
      <c r="H10" s="73"/>
      <c r="I10" s="73"/>
      <c r="J10" s="79"/>
      <c r="K10" s="80"/>
      <c r="L10" s="80"/>
      <c r="M10" s="81"/>
    </row>
    <row r="11" spans="1:12" ht="12.75">
      <c r="A11" s="74"/>
      <c r="B11" s="73"/>
      <c r="C11" s="73"/>
      <c r="D11" s="73"/>
      <c r="E11" s="73"/>
      <c r="F11" s="73"/>
      <c r="G11" s="73"/>
      <c r="H11" s="73"/>
      <c r="I11" s="73"/>
      <c r="J11" s="73"/>
      <c r="K11" s="73"/>
      <c r="L11" s="73"/>
    </row>
    <row r="12" spans="2:11" ht="12.75">
      <c r="B12" s="74" t="s">
        <v>135</v>
      </c>
      <c r="C12" s="74"/>
      <c r="D12" s="73"/>
      <c r="E12" s="73"/>
      <c r="F12" s="74"/>
      <c r="G12" s="73"/>
      <c r="I12" s="73"/>
      <c r="J12" s="74"/>
      <c r="K12" s="73"/>
    </row>
    <row r="13" spans="2:11" ht="12.75">
      <c r="B13" s="73" t="s">
        <v>136</v>
      </c>
      <c r="C13" s="74"/>
      <c r="D13" s="73"/>
      <c r="E13" s="73"/>
      <c r="F13" s="74"/>
      <c r="G13" s="73"/>
      <c r="I13" s="73"/>
      <c r="J13" s="74"/>
      <c r="K13" s="73"/>
    </row>
    <row r="14" spans="2:11" ht="12.75">
      <c r="B14" s="73"/>
      <c r="C14" s="74"/>
      <c r="D14" s="73"/>
      <c r="E14" s="73"/>
      <c r="F14" s="74"/>
      <c r="G14" s="73"/>
      <c r="I14" s="73"/>
      <c r="J14" s="74"/>
      <c r="K14" s="73"/>
    </row>
    <row r="15" spans="3:13" ht="12.75">
      <c r="C15" s="754" t="s">
        <v>137</v>
      </c>
      <c r="D15" s="755"/>
      <c r="E15" s="756"/>
      <c r="F15" s="757" t="s">
        <v>138</v>
      </c>
      <c r="G15" s="758"/>
      <c r="H15" s="758"/>
      <c r="I15" s="758"/>
      <c r="J15" s="758"/>
      <c r="K15" s="759"/>
      <c r="L15" s="760" t="s">
        <v>139</v>
      </c>
      <c r="M15" s="761"/>
    </row>
    <row r="16" spans="3:13" ht="12.75">
      <c r="C16" s="199"/>
      <c r="D16" s="202"/>
      <c r="E16" s="95"/>
      <c r="F16" s="199"/>
      <c r="G16" s="202"/>
      <c r="H16" s="202"/>
      <c r="I16" s="202"/>
      <c r="J16" s="202"/>
      <c r="K16" s="95"/>
      <c r="L16" s="199"/>
      <c r="M16" s="95"/>
    </row>
    <row r="17" spans="3:13" ht="12.75">
      <c r="C17" s="203"/>
      <c r="D17" s="92"/>
      <c r="E17" s="204"/>
      <c r="F17" s="203"/>
      <c r="G17" s="92"/>
      <c r="H17" s="92"/>
      <c r="I17" s="92"/>
      <c r="J17" s="92"/>
      <c r="K17" s="204"/>
      <c r="L17" s="203"/>
      <c r="M17" s="204"/>
    </row>
    <row r="18" spans="3:13" ht="12.75">
      <c r="C18" s="200"/>
      <c r="D18" s="159"/>
      <c r="E18" s="201"/>
      <c r="F18" s="200"/>
      <c r="G18" s="159"/>
      <c r="H18" s="159"/>
      <c r="I18" s="159"/>
      <c r="J18" s="159"/>
      <c r="K18" s="201"/>
      <c r="L18" s="200"/>
      <c r="M18" s="201"/>
    </row>
    <row r="19" spans="1:11" ht="12.75">
      <c r="A19" s="74"/>
      <c r="B19" s="73"/>
      <c r="C19" s="73"/>
      <c r="D19" s="73"/>
      <c r="E19" s="73"/>
      <c r="F19" s="73"/>
      <c r="G19" s="73"/>
      <c r="H19" s="73"/>
      <c r="I19" s="73"/>
      <c r="J19" s="73"/>
      <c r="K19" s="73"/>
    </row>
    <row r="20" spans="2:11" ht="12.75">
      <c r="B20" s="74" t="s">
        <v>140</v>
      </c>
      <c r="C20" s="74"/>
      <c r="D20" s="73"/>
      <c r="E20" s="73"/>
      <c r="F20" s="73"/>
      <c r="G20" s="73"/>
      <c r="H20" s="73"/>
      <c r="I20" s="73"/>
      <c r="J20" s="73"/>
      <c r="K20" s="73"/>
    </row>
    <row r="21" spans="2:11" ht="12.75">
      <c r="B21" s="73" t="s">
        <v>141</v>
      </c>
      <c r="C21" s="74"/>
      <c r="D21" s="73"/>
      <c r="E21" s="73"/>
      <c r="F21" s="73"/>
      <c r="G21" s="73"/>
      <c r="H21" s="73"/>
      <c r="I21" s="73"/>
      <c r="J21" s="73"/>
      <c r="K21" s="73"/>
    </row>
    <row r="22" spans="3:13" ht="12.75">
      <c r="C22" s="762"/>
      <c r="D22" s="762"/>
      <c r="E22" s="73"/>
      <c r="F22" s="763"/>
      <c r="G22" s="763"/>
      <c r="H22" s="763"/>
      <c r="I22" s="763"/>
      <c r="J22" s="763"/>
      <c r="K22" s="73"/>
      <c r="L22" s="764"/>
      <c r="M22" s="764"/>
    </row>
    <row r="23" spans="3:13" ht="12" customHeight="1">
      <c r="C23" s="754" t="s">
        <v>137</v>
      </c>
      <c r="D23" s="755"/>
      <c r="E23" s="756"/>
      <c r="F23" s="757" t="s">
        <v>138</v>
      </c>
      <c r="G23" s="758"/>
      <c r="H23" s="758"/>
      <c r="I23" s="758"/>
      <c r="J23" s="758"/>
      <c r="K23" s="759"/>
      <c r="L23" s="760" t="s">
        <v>139</v>
      </c>
      <c r="M23" s="761"/>
    </row>
    <row r="24" spans="3:13" ht="12.75">
      <c r="C24" s="199"/>
      <c r="D24" s="202"/>
      <c r="E24" s="95"/>
      <c r="F24" s="199"/>
      <c r="G24" s="202"/>
      <c r="H24" s="202"/>
      <c r="I24" s="202"/>
      <c r="J24" s="202"/>
      <c r="K24" s="95"/>
      <c r="L24" s="199"/>
      <c r="M24" s="95"/>
    </row>
    <row r="25" spans="3:13" ht="12.75">
      <c r="C25" s="203"/>
      <c r="D25" s="92"/>
      <c r="E25" s="204"/>
      <c r="F25" s="203"/>
      <c r="G25" s="92"/>
      <c r="H25" s="92"/>
      <c r="I25" s="92"/>
      <c r="J25" s="92"/>
      <c r="K25" s="204"/>
      <c r="L25" s="203"/>
      <c r="M25" s="204"/>
    </row>
    <row r="26" spans="3:13" ht="12.75">
      <c r="C26" s="200"/>
      <c r="D26" s="159"/>
      <c r="E26" s="201"/>
      <c r="F26" s="200"/>
      <c r="G26" s="159"/>
      <c r="H26" s="159"/>
      <c r="I26" s="159"/>
      <c r="J26" s="159"/>
      <c r="K26" s="201"/>
      <c r="L26" s="200"/>
      <c r="M26" s="201"/>
    </row>
    <row r="27" spans="3:13" ht="12.75">
      <c r="C27" s="44"/>
      <c r="D27" s="44"/>
      <c r="E27" s="44"/>
      <c r="F27" s="44"/>
      <c r="G27" s="44"/>
      <c r="H27" s="44"/>
      <c r="I27" s="44"/>
      <c r="J27" s="44"/>
      <c r="K27" s="44"/>
      <c r="L27" s="44"/>
      <c r="M27" s="44"/>
    </row>
    <row r="28" spans="3:13" ht="12.75">
      <c r="C28" s="44"/>
      <c r="D28" s="44"/>
      <c r="E28" s="44"/>
      <c r="F28" s="44"/>
      <c r="G28" s="44"/>
      <c r="H28" s="44"/>
      <c r="I28" s="44"/>
      <c r="J28" s="44"/>
      <c r="K28" s="44"/>
      <c r="L28" s="44"/>
      <c r="M28" s="44"/>
    </row>
    <row r="29" spans="1:13" ht="12.75">
      <c r="A29" s="315" t="s">
        <v>280</v>
      </c>
      <c r="C29" s="44"/>
      <c r="D29" s="44"/>
      <c r="E29" s="44"/>
      <c r="F29" s="44"/>
      <c r="G29" s="44"/>
      <c r="H29" s="44"/>
      <c r="I29" s="44"/>
      <c r="J29" s="44"/>
      <c r="K29" s="44"/>
      <c r="L29" s="44"/>
      <c r="M29" s="44"/>
    </row>
    <row r="30" spans="1:13" ht="12.75">
      <c r="A30" s="315"/>
      <c r="C30" s="44"/>
      <c r="D30" s="44"/>
      <c r="E30" s="44"/>
      <c r="F30" s="44"/>
      <c r="G30" s="44"/>
      <c r="H30" s="44"/>
      <c r="I30" s="44"/>
      <c r="J30" s="44"/>
      <c r="K30" s="44"/>
      <c r="L30" s="44"/>
      <c r="M30" s="44"/>
    </row>
    <row r="31" spans="2:13" ht="12.75">
      <c r="B31" s="84" t="s">
        <v>274</v>
      </c>
      <c r="M31" s="44"/>
    </row>
    <row r="32" ht="12.75">
      <c r="M32" s="44"/>
    </row>
    <row r="33" spans="2:13" ht="12.75" customHeight="1">
      <c r="B33" s="746" t="s">
        <v>391</v>
      </c>
      <c r="C33" s="746"/>
      <c r="D33" s="746"/>
      <c r="E33" s="746"/>
      <c r="F33" s="746"/>
      <c r="G33" s="746"/>
      <c r="H33" s="746"/>
      <c r="I33" s="746"/>
      <c r="J33" s="746"/>
      <c r="K33" s="746"/>
      <c r="L33" s="746"/>
      <c r="M33" s="746"/>
    </row>
    <row r="34" spans="2:13" ht="12.75">
      <c r="B34" s="746"/>
      <c r="C34" s="746"/>
      <c r="D34" s="746"/>
      <c r="E34" s="746"/>
      <c r="F34" s="746"/>
      <c r="G34" s="746"/>
      <c r="H34" s="746"/>
      <c r="I34" s="746"/>
      <c r="J34" s="746"/>
      <c r="K34" s="746"/>
      <c r="L34" s="746"/>
      <c r="M34" s="746"/>
    </row>
    <row r="35" spans="2:13" ht="12.75">
      <c r="B35" s="746"/>
      <c r="C35" s="746"/>
      <c r="D35" s="746"/>
      <c r="E35" s="746"/>
      <c r="F35" s="746"/>
      <c r="G35" s="746"/>
      <c r="H35" s="746"/>
      <c r="I35" s="746"/>
      <c r="J35" s="746"/>
      <c r="K35" s="746"/>
      <c r="L35" s="746"/>
      <c r="M35" s="746"/>
    </row>
    <row r="36" spans="2:13" ht="12.75">
      <c r="B36" s="288"/>
      <c r="C36" s="288"/>
      <c r="D36" s="288"/>
      <c r="E36" s="288"/>
      <c r="F36" s="288"/>
      <c r="G36" s="288"/>
      <c r="H36" s="288"/>
      <c r="I36" s="288"/>
      <c r="J36" s="288"/>
      <c r="K36" s="288"/>
      <c r="L36" s="288"/>
      <c r="M36" s="292"/>
    </row>
    <row r="37" spans="2:13" ht="12.75" customHeight="1">
      <c r="B37" s="749" t="s">
        <v>275</v>
      </c>
      <c r="C37" s="749"/>
      <c r="D37" s="749"/>
      <c r="E37" s="749"/>
      <c r="F37" s="749"/>
      <c r="G37" s="749"/>
      <c r="H37" s="749"/>
      <c r="I37" s="749"/>
      <c r="J37" s="749"/>
      <c r="K37" s="749"/>
      <c r="L37" s="749"/>
      <c r="M37" s="749"/>
    </row>
    <row r="38" spans="2:13" ht="12.75">
      <c r="B38" s="288"/>
      <c r="C38" s="288"/>
      <c r="D38" s="288"/>
      <c r="E38" s="288"/>
      <c r="F38" s="288"/>
      <c r="G38" s="288"/>
      <c r="H38" s="288"/>
      <c r="I38" s="288"/>
      <c r="J38" s="288"/>
      <c r="K38" s="288"/>
      <c r="L38" s="288"/>
      <c r="M38" s="292"/>
    </row>
    <row r="39" spans="2:13" ht="12.75">
      <c r="B39" s="290" t="s">
        <v>276</v>
      </c>
      <c r="C39" s="288"/>
      <c r="D39" s="288"/>
      <c r="E39" s="288"/>
      <c r="F39" s="288"/>
      <c r="G39" s="288"/>
      <c r="H39" s="288"/>
      <c r="I39" s="288"/>
      <c r="J39" s="288"/>
      <c r="K39" s="288"/>
      <c r="L39" s="288"/>
      <c r="M39" s="292"/>
    </row>
    <row r="40" spans="2:13" ht="12.75">
      <c r="B40" s="288"/>
      <c r="C40" s="288"/>
      <c r="D40" s="288"/>
      <c r="E40" s="288"/>
      <c r="F40" s="288"/>
      <c r="G40" s="288"/>
      <c r="H40" s="288"/>
      <c r="I40" s="288"/>
      <c r="J40" s="288"/>
      <c r="K40" s="288"/>
      <c r="L40" s="288"/>
      <c r="M40" s="292"/>
    </row>
    <row r="41" spans="2:13" ht="12.75" customHeight="1">
      <c r="B41" s="746" t="s">
        <v>277</v>
      </c>
      <c r="C41" s="746"/>
      <c r="D41" s="746"/>
      <c r="E41" s="746"/>
      <c r="F41" s="746"/>
      <c r="G41" s="746"/>
      <c r="H41" s="746"/>
      <c r="I41" s="746"/>
      <c r="J41" s="746"/>
      <c r="K41" s="746"/>
      <c r="L41" s="746"/>
      <c r="M41" s="746"/>
    </row>
    <row r="42" spans="2:13" ht="12.75">
      <c r="B42" s="746"/>
      <c r="C42" s="746"/>
      <c r="D42" s="746"/>
      <c r="E42" s="746"/>
      <c r="F42" s="746"/>
      <c r="G42" s="746"/>
      <c r="H42" s="746"/>
      <c r="I42" s="746"/>
      <c r="J42" s="746"/>
      <c r="K42" s="746"/>
      <c r="L42" s="746"/>
      <c r="M42" s="746"/>
    </row>
    <row r="43" spans="2:13" ht="12.75">
      <c r="B43" s="746"/>
      <c r="C43" s="746"/>
      <c r="D43" s="746"/>
      <c r="E43" s="746"/>
      <c r="F43" s="746"/>
      <c r="G43" s="746"/>
      <c r="H43" s="746"/>
      <c r="I43" s="746"/>
      <c r="J43" s="746"/>
      <c r="K43" s="746"/>
      <c r="L43" s="746"/>
      <c r="M43" s="746"/>
    </row>
    <row r="44" spans="2:13" ht="12.75">
      <c r="B44" s="746"/>
      <c r="C44" s="746"/>
      <c r="D44" s="746"/>
      <c r="E44" s="746"/>
      <c r="F44" s="746"/>
      <c r="G44" s="746"/>
      <c r="H44" s="746"/>
      <c r="I44" s="746"/>
      <c r="J44" s="746"/>
      <c r="K44" s="746"/>
      <c r="L44" s="746"/>
      <c r="M44" s="746"/>
    </row>
    <row r="45" spans="2:13" ht="12.75">
      <c r="B45" s="284"/>
      <c r="C45" s="284"/>
      <c r="D45" s="284"/>
      <c r="E45" s="284"/>
      <c r="F45" s="284"/>
      <c r="G45" s="284"/>
      <c r="H45" s="284"/>
      <c r="I45" s="284"/>
      <c r="J45" s="284"/>
      <c r="K45" s="284"/>
      <c r="L45" s="284"/>
      <c r="M45" s="284"/>
    </row>
    <row r="46" spans="2:13" ht="12.75" customHeight="1">
      <c r="B46" s="749" t="s">
        <v>278</v>
      </c>
      <c r="C46" s="749"/>
      <c r="D46" s="749"/>
      <c r="E46" s="749"/>
      <c r="F46" s="749"/>
      <c r="G46" s="749"/>
      <c r="H46" s="749"/>
      <c r="I46" s="749"/>
      <c r="J46" s="749"/>
      <c r="K46" s="749"/>
      <c r="L46" s="749"/>
      <c r="M46" s="749"/>
    </row>
    <row r="47" spans="2:13" ht="12.75">
      <c r="B47" s="288"/>
      <c r="C47" s="288"/>
      <c r="D47" s="288"/>
      <c r="E47" s="288"/>
      <c r="F47" s="288"/>
      <c r="G47" s="288"/>
      <c r="H47" s="288"/>
      <c r="I47" s="288"/>
      <c r="J47" s="288"/>
      <c r="K47" s="288"/>
      <c r="L47" s="288"/>
      <c r="M47" s="292"/>
    </row>
    <row r="48" spans="2:13" ht="12.75">
      <c r="B48" s="291" t="s">
        <v>540</v>
      </c>
      <c r="C48" s="288"/>
      <c r="D48" s="288"/>
      <c r="E48" s="288"/>
      <c r="F48" s="288"/>
      <c r="G48" s="288"/>
      <c r="H48" s="288"/>
      <c r="I48" s="288"/>
      <c r="J48" s="288"/>
      <c r="K48" s="288"/>
      <c r="L48" s="288"/>
      <c r="M48" s="292"/>
    </row>
    <row r="49" spans="2:13" ht="12.75">
      <c r="B49" s="288"/>
      <c r="C49" s="288"/>
      <c r="D49" s="288"/>
      <c r="E49" s="288"/>
      <c r="F49" s="288"/>
      <c r="G49" s="288"/>
      <c r="H49" s="288"/>
      <c r="I49" s="288"/>
      <c r="J49" s="288"/>
      <c r="K49" s="288"/>
      <c r="L49" s="288"/>
      <c r="M49" s="292"/>
    </row>
    <row r="50" spans="2:13" ht="12.75" customHeight="1">
      <c r="B50" s="680" t="s">
        <v>539</v>
      </c>
      <c r="C50" s="680"/>
      <c r="D50" s="680"/>
      <c r="E50" s="680"/>
      <c r="F50" s="680"/>
      <c r="G50" s="680"/>
      <c r="H50" s="680"/>
      <c r="I50" s="680"/>
      <c r="J50" s="680"/>
      <c r="K50" s="680"/>
      <c r="L50" s="680"/>
      <c r="M50" s="680"/>
    </row>
    <row r="51" spans="2:13" ht="12.75">
      <c r="B51" s="680"/>
      <c r="C51" s="680"/>
      <c r="D51" s="680"/>
      <c r="E51" s="680"/>
      <c r="F51" s="680"/>
      <c r="G51" s="680"/>
      <c r="H51" s="680"/>
      <c r="I51" s="680"/>
      <c r="J51" s="680"/>
      <c r="K51" s="680"/>
      <c r="L51" s="680"/>
      <c r="M51" s="680"/>
    </row>
    <row r="52" spans="2:13" ht="12.75">
      <c r="B52" s="680"/>
      <c r="C52" s="680"/>
      <c r="D52" s="680"/>
      <c r="E52" s="680"/>
      <c r="F52" s="680"/>
      <c r="G52" s="680"/>
      <c r="H52" s="680"/>
      <c r="I52" s="680"/>
      <c r="J52" s="680"/>
      <c r="K52" s="680"/>
      <c r="L52" s="680"/>
      <c r="M52" s="680"/>
    </row>
    <row r="53" spans="2:13" ht="12.75">
      <c r="B53" s="680"/>
      <c r="C53" s="680"/>
      <c r="D53" s="680"/>
      <c r="E53" s="680"/>
      <c r="F53" s="680"/>
      <c r="G53" s="680"/>
      <c r="H53" s="680"/>
      <c r="I53" s="680"/>
      <c r="J53" s="680"/>
      <c r="K53" s="680"/>
      <c r="L53" s="680"/>
      <c r="M53" s="680"/>
    </row>
    <row r="54" spans="2:13" ht="12.75">
      <c r="B54" s="680"/>
      <c r="C54" s="680"/>
      <c r="D54" s="680"/>
      <c r="E54" s="680"/>
      <c r="F54" s="680"/>
      <c r="G54" s="680"/>
      <c r="H54" s="680"/>
      <c r="I54" s="680"/>
      <c r="J54" s="680"/>
      <c r="K54" s="680"/>
      <c r="L54" s="680"/>
      <c r="M54" s="680"/>
    </row>
    <row r="55" spans="2:13" ht="12.75">
      <c r="B55" s="680"/>
      <c r="C55" s="680"/>
      <c r="D55" s="680"/>
      <c r="E55" s="680"/>
      <c r="F55" s="680"/>
      <c r="G55" s="680"/>
      <c r="H55" s="680"/>
      <c r="I55" s="680"/>
      <c r="J55" s="680"/>
      <c r="K55" s="680"/>
      <c r="L55" s="680"/>
      <c r="M55" s="680"/>
    </row>
    <row r="56" spans="2:13" ht="12.75">
      <c r="B56" s="680"/>
      <c r="C56" s="680"/>
      <c r="D56" s="680"/>
      <c r="E56" s="680"/>
      <c r="F56" s="680"/>
      <c r="G56" s="680"/>
      <c r="H56" s="680"/>
      <c r="I56" s="680"/>
      <c r="J56" s="680"/>
      <c r="K56" s="680"/>
      <c r="L56" s="680"/>
      <c r="M56" s="680"/>
    </row>
    <row r="57" spans="2:13" ht="12.75">
      <c r="B57" s="285"/>
      <c r="C57" s="285"/>
      <c r="D57" s="285"/>
      <c r="E57" s="285"/>
      <c r="F57" s="285"/>
      <c r="G57" s="285"/>
      <c r="H57" s="285"/>
      <c r="I57" s="285"/>
      <c r="J57" s="285"/>
      <c r="K57" s="285"/>
      <c r="L57" s="285"/>
      <c r="M57" s="292"/>
    </row>
    <row r="58" spans="1:13" s="1" customFormat="1" ht="15.75" customHeight="1">
      <c r="A58" s="619" t="s">
        <v>500</v>
      </c>
      <c r="B58" s="619"/>
      <c r="C58" s="619"/>
      <c r="D58" s="619"/>
      <c r="E58" s="619"/>
      <c r="F58" s="619"/>
      <c r="G58" s="619"/>
      <c r="H58" s="619"/>
      <c r="I58" s="619"/>
      <c r="J58" s="619"/>
      <c r="K58" s="619"/>
      <c r="L58" s="619"/>
      <c r="M58" s="619"/>
    </row>
    <row r="59" spans="1:13" s="161" customFormat="1" ht="18" thickBot="1">
      <c r="A59" s="696" t="s">
        <v>131</v>
      </c>
      <c r="B59" s="696"/>
      <c r="C59" s="696"/>
      <c r="D59" s="696"/>
      <c r="E59" s="696"/>
      <c r="F59" s="696"/>
      <c r="G59" s="696"/>
      <c r="H59" s="696"/>
      <c r="I59" s="696"/>
      <c r="J59" s="696"/>
      <c r="K59" s="696"/>
      <c r="L59" s="696"/>
      <c r="M59" s="696"/>
    </row>
    <row r="60" spans="2:3" ht="12.75">
      <c r="B60" s="73"/>
      <c r="C60" s="73"/>
    </row>
    <row r="61" spans="1:3" ht="12.75">
      <c r="A61" s="315" t="s">
        <v>296</v>
      </c>
      <c r="B61" s="73"/>
      <c r="C61" s="73"/>
    </row>
    <row r="62" spans="1:3" ht="12.75">
      <c r="A62" s="315"/>
      <c r="B62" s="73"/>
      <c r="C62" s="73"/>
    </row>
    <row r="63" spans="2:13" ht="12.75">
      <c r="B63" s="291" t="s">
        <v>4</v>
      </c>
      <c r="C63" s="288"/>
      <c r="D63" s="288"/>
      <c r="E63" s="288"/>
      <c r="F63" s="288"/>
      <c r="G63" s="288"/>
      <c r="H63" s="288"/>
      <c r="I63" s="288"/>
      <c r="J63" s="288"/>
      <c r="K63" s="288"/>
      <c r="L63" s="288"/>
      <c r="M63" s="292"/>
    </row>
    <row r="64" spans="2:13" ht="12.75">
      <c r="B64" s="288"/>
      <c r="C64" s="288"/>
      <c r="D64" s="288"/>
      <c r="E64" s="288"/>
      <c r="F64" s="288"/>
      <c r="G64" s="288"/>
      <c r="H64" s="288"/>
      <c r="I64" s="288"/>
      <c r="J64" s="288"/>
      <c r="K64" s="288"/>
      <c r="L64" s="288"/>
      <c r="M64" s="292"/>
    </row>
    <row r="65" spans="2:13" ht="12.75" customHeight="1">
      <c r="B65" s="746" t="s">
        <v>279</v>
      </c>
      <c r="C65" s="746"/>
      <c r="D65" s="746"/>
      <c r="E65" s="746"/>
      <c r="F65" s="746"/>
      <c r="G65" s="746"/>
      <c r="H65" s="746"/>
      <c r="I65" s="746"/>
      <c r="J65" s="746"/>
      <c r="K65" s="746"/>
      <c r="L65" s="746"/>
      <c r="M65" s="746"/>
    </row>
    <row r="66" spans="2:13" ht="12.75">
      <c r="B66" s="746"/>
      <c r="C66" s="746"/>
      <c r="D66" s="746"/>
      <c r="E66" s="746"/>
      <c r="F66" s="746"/>
      <c r="G66" s="746"/>
      <c r="H66" s="746"/>
      <c r="I66" s="746"/>
      <c r="J66" s="746"/>
      <c r="K66" s="746"/>
      <c r="L66" s="746"/>
      <c r="M66" s="746"/>
    </row>
    <row r="67" spans="2:13" ht="12.75">
      <c r="B67" s="746"/>
      <c r="C67" s="746"/>
      <c r="D67" s="746"/>
      <c r="E67" s="746"/>
      <c r="F67" s="746"/>
      <c r="G67" s="746"/>
      <c r="H67" s="746"/>
      <c r="I67" s="746"/>
      <c r="J67" s="746"/>
      <c r="K67" s="746"/>
      <c r="L67" s="746"/>
      <c r="M67" s="746"/>
    </row>
    <row r="68" spans="2:13" ht="12.75">
      <c r="B68" s="746"/>
      <c r="C68" s="746"/>
      <c r="D68" s="746"/>
      <c r="E68" s="746"/>
      <c r="F68" s="746"/>
      <c r="G68" s="746"/>
      <c r="H68" s="746"/>
      <c r="I68" s="746"/>
      <c r="J68" s="746"/>
      <c r="K68" s="746"/>
      <c r="L68" s="746"/>
      <c r="M68" s="746"/>
    </row>
    <row r="69" spans="2:13" ht="12.75">
      <c r="B69" s="746"/>
      <c r="C69" s="746"/>
      <c r="D69" s="746"/>
      <c r="E69" s="746"/>
      <c r="F69" s="746"/>
      <c r="G69" s="746"/>
      <c r="H69" s="746"/>
      <c r="I69" s="746"/>
      <c r="J69" s="746"/>
      <c r="K69" s="746"/>
      <c r="L69" s="746"/>
      <c r="M69" s="746"/>
    </row>
    <row r="70" spans="2:13" ht="12.75">
      <c r="B70" s="288"/>
      <c r="C70" s="292"/>
      <c r="D70" s="292"/>
      <c r="E70" s="292"/>
      <c r="F70" s="292"/>
      <c r="G70" s="292"/>
      <c r="H70" s="292"/>
      <c r="I70" s="292"/>
      <c r="J70" s="292"/>
      <c r="K70" s="292"/>
      <c r="L70" s="292"/>
      <c r="M70" s="292"/>
    </row>
    <row r="71" spans="2:13" ht="12.75">
      <c r="B71" s="290" t="s">
        <v>281</v>
      </c>
      <c r="C71" s="288"/>
      <c r="D71" s="288"/>
      <c r="E71" s="288"/>
      <c r="F71" s="288"/>
      <c r="G71" s="288"/>
      <c r="H71" s="288"/>
      <c r="I71" s="288"/>
      <c r="J71" s="288"/>
      <c r="K71" s="288"/>
      <c r="L71" s="288"/>
      <c r="M71" s="292"/>
    </row>
    <row r="72" spans="2:13" ht="12.75">
      <c r="B72" s="288"/>
      <c r="C72" s="288"/>
      <c r="D72" s="288"/>
      <c r="E72" s="288"/>
      <c r="F72" s="288"/>
      <c r="G72" s="288"/>
      <c r="H72" s="288"/>
      <c r="I72" s="288"/>
      <c r="J72" s="288"/>
      <c r="K72" s="288"/>
      <c r="L72" s="288"/>
      <c r="M72" s="292"/>
    </row>
    <row r="73" spans="2:13" ht="12.75" customHeight="1">
      <c r="B73" s="753" t="s">
        <v>282</v>
      </c>
      <c r="C73" s="753"/>
      <c r="D73" s="753"/>
      <c r="E73" s="753"/>
      <c r="F73" s="753"/>
      <c r="G73" s="753"/>
      <c r="H73" s="753"/>
      <c r="I73" s="753"/>
      <c r="J73" s="753"/>
      <c r="K73" s="753"/>
      <c r="L73" s="753"/>
      <c r="M73" s="753"/>
    </row>
    <row r="74" spans="2:13" ht="12.75" customHeight="1">
      <c r="B74" s="753"/>
      <c r="C74" s="753"/>
      <c r="D74" s="753"/>
      <c r="E74" s="753"/>
      <c r="F74" s="753"/>
      <c r="G74" s="753"/>
      <c r="H74" s="753"/>
      <c r="I74" s="753"/>
      <c r="J74" s="753"/>
      <c r="K74" s="753"/>
      <c r="L74" s="753"/>
      <c r="M74" s="753"/>
    </row>
    <row r="75" spans="2:13" ht="12.75" customHeight="1">
      <c r="B75" s="753"/>
      <c r="C75" s="753"/>
      <c r="D75" s="753"/>
      <c r="E75" s="753"/>
      <c r="F75" s="753"/>
      <c r="G75" s="753"/>
      <c r="H75" s="753"/>
      <c r="I75" s="753"/>
      <c r="J75" s="753"/>
      <c r="K75" s="753"/>
      <c r="L75" s="753"/>
      <c r="M75" s="753"/>
    </row>
    <row r="76" spans="2:13" ht="12.75" customHeight="1">
      <c r="B76" s="376"/>
      <c r="C76" s="376"/>
      <c r="D76" s="376"/>
      <c r="E76" s="376"/>
      <c r="F76" s="376"/>
      <c r="G76" s="376"/>
      <c r="H76" s="376"/>
      <c r="I76" s="376"/>
      <c r="J76" s="376"/>
      <c r="K76" s="376"/>
      <c r="L76" s="376"/>
      <c r="M76" s="376"/>
    </row>
    <row r="77" spans="2:14" ht="12.75" customHeight="1">
      <c r="B77" s="746" t="s">
        <v>527</v>
      </c>
      <c r="C77" s="746"/>
      <c r="D77" s="746"/>
      <c r="E77" s="746"/>
      <c r="F77" s="746"/>
      <c r="G77" s="746"/>
      <c r="H77" s="746"/>
      <c r="I77" s="746"/>
      <c r="J77" s="746"/>
      <c r="K77" s="746"/>
      <c r="L77" s="746"/>
      <c r="M77" s="746"/>
      <c r="N77" s="314"/>
    </row>
    <row r="78" spans="2:13" ht="12.75">
      <c r="B78" s="288"/>
      <c r="C78" s="292"/>
      <c r="D78" s="292"/>
      <c r="E78" s="292"/>
      <c r="F78" s="292"/>
      <c r="G78" s="292"/>
      <c r="H78" s="292"/>
      <c r="I78" s="292"/>
      <c r="J78" s="292"/>
      <c r="K78" s="292"/>
      <c r="L78" s="292"/>
      <c r="M78" s="292"/>
    </row>
    <row r="79" spans="2:13" ht="12.75">
      <c r="B79" s="290" t="s">
        <v>537</v>
      </c>
      <c r="C79" s="292"/>
      <c r="D79" s="292"/>
      <c r="E79" s="292"/>
      <c r="F79" s="292"/>
      <c r="G79" s="292"/>
      <c r="H79" s="292"/>
      <c r="I79" s="292"/>
      <c r="J79" s="292"/>
      <c r="K79" s="292"/>
      <c r="L79" s="292"/>
      <c r="M79" s="292"/>
    </row>
    <row r="80" spans="2:13" ht="12.75">
      <c r="B80" s="288"/>
      <c r="C80" s="292"/>
      <c r="D80" s="292"/>
      <c r="E80" s="292"/>
      <c r="F80" s="292"/>
      <c r="G80" s="292"/>
      <c r="H80" s="292"/>
      <c r="I80" s="292"/>
      <c r="J80" s="292"/>
      <c r="K80" s="292"/>
      <c r="L80" s="292"/>
      <c r="M80" s="292"/>
    </row>
    <row r="81" spans="2:13" ht="12.75">
      <c r="B81" s="680" t="s">
        <v>538</v>
      </c>
      <c r="C81" s="680"/>
      <c r="D81" s="680"/>
      <c r="E81" s="680"/>
      <c r="F81" s="680"/>
      <c r="G81" s="680"/>
      <c r="H81" s="680"/>
      <c r="I81" s="680"/>
      <c r="J81" s="680"/>
      <c r="K81" s="680"/>
      <c r="L81" s="680"/>
      <c r="M81" s="680"/>
    </row>
    <row r="82" spans="2:13" ht="12.75">
      <c r="B82" s="680"/>
      <c r="C82" s="680"/>
      <c r="D82" s="680"/>
      <c r="E82" s="680"/>
      <c r="F82" s="680"/>
      <c r="G82" s="680"/>
      <c r="H82" s="680"/>
      <c r="I82" s="680"/>
      <c r="J82" s="680"/>
      <c r="K82" s="680"/>
      <c r="L82" s="680"/>
      <c r="M82" s="680"/>
    </row>
    <row r="83" spans="2:13" ht="12.75">
      <c r="B83" s="680"/>
      <c r="C83" s="680"/>
      <c r="D83" s="680"/>
      <c r="E83" s="680"/>
      <c r="F83" s="680"/>
      <c r="G83" s="680"/>
      <c r="H83" s="680"/>
      <c r="I83" s="680"/>
      <c r="J83" s="680"/>
      <c r="K83" s="680"/>
      <c r="L83" s="680"/>
      <c r="M83" s="680"/>
    </row>
    <row r="84" spans="2:13" ht="12.75">
      <c r="B84" s="680"/>
      <c r="C84" s="680"/>
      <c r="D84" s="680"/>
      <c r="E84" s="680"/>
      <c r="F84" s="680"/>
      <c r="G84" s="680"/>
      <c r="H84" s="680"/>
      <c r="I84" s="680"/>
      <c r="J84" s="680"/>
      <c r="K84" s="680"/>
      <c r="L84" s="680"/>
      <c r="M84" s="680"/>
    </row>
    <row r="85" spans="2:13" ht="12.75">
      <c r="B85" s="680"/>
      <c r="C85" s="680"/>
      <c r="D85" s="680"/>
      <c r="E85" s="680"/>
      <c r="F85" s="680"/>
      <c r="G85" s="680"/>
      <c r="H85" s="680"/>
      <c r="I85" s="680"/>
      <c r="J85" s="680"/>
      <c r="K85" s="680"/>
      <c r="L85" s="680"/>
      <c r="M85" s="680"/>
    </row>
    <row r="86" spans="2:13" ht="12.75">
      <c r="B86" s="288"/>
      <c r="C86" s="292"/>
      <c r="D86" s="292"/>
      <c r="E86" s="292"/>
      <c r="F86" s="292"/>
      <c r="G86" s="292"/>
      <c r="H86" s="292"/>
      <c r="I86" s="292"/>
      <c r="J86" s="292"/>
      <c r="K86" s="292"/>
      <c r="L86" s="292"/>
      <c r="M86" s="292"/>
    </row>
    <row r="87" spans="2:13" ht="12.75">
      <c r="B87" s="290" t="s">
        <v>283</v>
      </c>
      <c r="C87" s="288"/>
      <c r="D87" s="288"/>
      <c r="E87" s="288"/>
      <c r="F87" s="288"/>
      <c r="G87" s="288"/>
      <c r="H87" s="288"/>
      <c r="I87" s="288"/>
      <c r="J87" s="288"/>
      <c r="K87" s="288"/>
      <c r="L87" s="288"/>
      <c r="M87" s="292"/>
    </row>
    <row r="88" spans="2:13" ht="12.75">
      <c r="B88" s="288"/>
      <c r="C88" s="288"/>
      <c r="D88" s="288"/>
      <c r="E88" s="288"/>
      <c r="F88" s="288"/>
      <c r="G88" s="288"/>
      <c r="H88" s="288"/>
      <c r="I88" s="288"/>
      <c r="J88" s="288"/>
      <c r="K88" s="288"/>
      <c r="L88" s="288"/>
      <c r="M88" s="292"/>
    </row>
    <row r="89" spans="2:14" ht="12.75" customHeight="1">
      <c r="B89" s="746" t="s">
        <v>532</v>
      </c>
      <c r="C89" s="746"/>
      <c r="D89" s="746"/>
      <c r="E89" s="746"/>
      <c r="F89" s="746"/>
      <c r="G89" s="746"/>
      <c r="H89" s="746"/>
      <c r="I89" s="746"/>
      <c r="J89" s="746"/>
      <c r="K89" s="746"/>
      <c r="L89" s="746"/>
      <c r="M89" s="746"/>
      <c r="N89" s="314"/>
    </row>
    <row r="90" spans="2:13" ht="12.75">
      <c r="B90" s="288"/>
      <c r="C90" s="288"/>
      <c r="D90" s="288"/>
      <c r="E90" s="288"/>
      <c r="F90" s="288"/>
      <c r="G90" s="288"/>
      <c r="H90" s="288"/>
      <c r="I90" s="288"/>
      <c r="J90" s="288"/>
      <c r="K90" s="288"/>
      <c r="L90" s="288"/>
      <c r="M90" s="292"/>
    </row>
    <row r="91" spans="2:13" ht="12.75">
      <c r="B91" s="290" t="s">
        <v>43</v>
      </c>
      <c r="C91" s="288"/>
      <c r="D91" s="288"/>
      <c r="E91" s="288"/>
      <c r="F91" s="288"/>
      <c r="G91" s="288"/>
      <c r="H91" s="288"/>
      <c r="I91" s="288"/>
      <c r="J91" s="288"/>
      <c r="K91" s="288"/>
      <c r="L91" s="288"/>
      <c r="M91" s="292"/>
    </row>
    <row r="92" spans="2:13" ht="12.75">
      <c r="B92" s="288"/>
      <c r="C92" s="288"/>
      <c r="D92" s="288"/>
      <c r="E92" s="288"/>
      <c r="F92" s="288"/>
      <c r="G92" s="288"/>
      <c r="H92" s="288"/>
      <c r="I92" s="288"/>
      <c r="J92" s="288"/>
      <c r="K92" s="288"/>
      <c r="L92" s="288"/>
      <c r="M92" s="292"/>
    </row>
    <row r="93" spans="2:13" ht="12.75">
      <c r="B93" s="746" t="s">
        <v>284</v>
      </c>
      <c r="C93" s="746"/>
      <c r="D93" s="746"/>
      <c r="E93" s="746"/>
      <c r="F93" s="746"/>
      <c r="G93" s="746"/>
      <c r="H93" s="746"/>
      <c r="I93" s="746"/>
      <c r="J93" s="746"/>
      <c r="K93" s="746"/>
      <c r="L93" s="746"/>
      <c r="M93" s="746"/>
    </row>
    <row r="94" spans="2:13" ht="12.75">
      <c r="B94" s="746"/>
      <c r="C94" s="746"/>
      <c r="D94" s="746"/>
      <c r="E94" s="746"/>
      <c r="F94" s="746"/>
      <c r="G94" s="746"/>
      <c r="H94" s="746"/>
      <c r="I94" s="746"/>
      <c r="J94" s="746"/>
      <c r="K94" s="746"/>
      <c r="L94" s="746"/>
      <c r="M94" s="746"/>
    </row>
    <row r="95" spans="2:13" ht="12.75">
      <c r="B95" s="746"/>
      <c r="C95" s="746"/>
      <c r="D95" s="746"/>
      <c r="E95" s="746"/>
      <c r="F95" s="746"/>
      <c r="G95" s="746"/>
      <c r="H95" s="746"/>
      <c r="I95" s="746"/>
      <c r="J95" s="746"/>
      <c r="K95" s="746"/>
      <c r="L95" s="746"/>
      <c r="M95" s="746"/>
    </row>
    <row r="96" spans="2:13" ht="12.75">
      <c r="B96" s="746"/>
      <c r="C96" s="746"/>
      <c r="D96" s="746"/>
      <c r="E96" s="746"/>
      <c r="F96" s="746"/>
      <c r="G96" s="746"/>
      <c r="H96" s="746"/>
      <c r="I96" s="746"/>
      <c r="J96" s="746"/>
      <c r="K96" s="746"/>
      <c r="L96" s="746"/>
      <c r="M96" s="746"/>
    </row>
    <row r="97" spans="1:13" ht="12.75">
      <c r="A97" s="315"/>
      <c r="B97" s="316"/>
      <c r="C97" s="316"/>
      <c r="D97" s="316"/>
      <c r="E97" s="316"/>
      <c r="F97" s="316"/>
      <c r="G97" s="316"/>
      <c r="H97" s="316"/>
      <c r="I97" s="316"/>
      <c r="J97" s="316"/>
      <c r="K97" s="316"/>
      <c r="L97" s="316"/>
      <c r="M97" s="316"/>
    </row>
    <row r="98" spans="1:13" ht="12.75">
      <c r="A98" s="315"/>
      <c r="B98" s="746" t="s">
        <v>285</v>
      </c>
      <c r="C98" s="746"/>
      <c r="D98" s="746"/>
      <c r="E98" s="746"/>
      <c r="F98" s="746"/>
      <c r="G98" s="746"/>
      <c r="H98" s="746"/>
      <c r="I98" s="746"/>
      <c r="J98" s="746"/>
      <c r="K98" s="746"/>
      <c r="L98" s="746"/>
      <c r="M98" s="746"/>
    </row>
    <row r="99" spans="1:13" ht="12.75">
      <c r="A99" s="315"/>
      <c r="B99" s="746"/>
      <c r="C99" s="746"/>
      <c r="D99" s="746"/>
      <c r="E99" s="746"/>
      <c r="F99" s="746"/>
      <c r="G99" s="746"/>
      <c r="H99" s="746"/>
      <c r="I99" s="746"/>
      <c r="J99" s="746"/>
      <c r="K99" s="746"/>
      <c r="L99" s="746"/>
      <c r="M99" s="746"/>
    </row>
    <row r="100" spans="2:13" ht="12.75">
      <c r="B100" s="289"/>
      <c r="C100" s="289"/>
      <c r="D100" s="289"/>
      <c r="E100" s="289"/>
      <c r="F100" s="289"/>
      <c r="G100" s="289"/>
      <c r="H100" s="293"/>
      <c r="I100" s="293"/>
      <c r="J100" s="289"/>
      <c r="K100" s="289"/>
      <c r="L100" s="289"/>
      <c r="M100" s="292"/>
    </row>
    <row r="101" spans="2:13" ht="12.75">
      <c r="B101" s="746" t="s">
        <v>286</v>
      </c>
      <c r="C101" s="746"/>
      <c r="D101" s="746"/>
      <c r="E101" s="746"/>
      <c r="F101" s="746"/>
      <c r="G101" s="746"/>
      <c r="H101" s="746"/>
      <c r="I101" s="746"/>
      <c r="J101" s="746"/>
      <c r="K101" s="746"/>
      <c r="L101" s="746"/>
      <c r="M101" s="746"/>
    </row>
    <row r="102" spans="2:13" ht="12.75">
      <c r="B102" s="746"/>
      <c r="C102" s="746"/>
      <c r="D102" s="746"/>
      <c r="E102" s="746"/>
      <c r="F102" s="746"/>
      <c r="G102" s="746"/>
      <c r="H102" s="746"/>
      <c r="I102" s="746"/>
      <c r="J102" s="746"/>
      <c r="K102" s="746"/>
      <c r="L102" s="746"/>
      <c r="M102" s="746"/>
    </row>
    <row r="103" spans="2:13" ht="12.75">
      <c r="B103" s="288"/>
      <c r="C103" s="288"/>
      <c r="D103" s="288"/>
      <c r="E103" s="288"/>
      <c r="F103" s="288"/>
      <c r="G103" s="288"/>
      <c r="H103" s="288"/>
      <c r="I103" s="288"/>
      <c r="J103" s="288"/>
      <c r="K103" s="288"/>
      <c r="L103" s="288"/>
      <c r="M103" s="292"/>
    </row>
    <row r="104" spans="2:13" ht="12.75">
      <c r="B104" s="746" t="s">
        <v>287</v>
      </c>
      <c r="C104" s="746"/>
      <c r="D104" s="746"/>
      <c r="E104" s="746"/>
      <c r="F104" s="746"/>
      <c r="G104" s="746"/>
      <c r="H104" s="746"/>
      <c r="I104" s="746"/>
      <c r="J104" s="746"/>
      <c r="K104" s="746"/>
      <c r="L104" s="746"/>
      <c r="M104" s="746"/>
    </row>
    <row r="105" spans="2:13" ht="12.75">
      <c r="B105" s="288"/>
      <c r="C105" s="292"/>
      <c r="D105" s="292"/>
      <c r="E105" s="292"/>
      <c r="F105" s="292"/>
      <c r="G105" s="292"/>
      <c r="H105" s="292"/>
      <c r="I105" s="292"/>
      <c r="J105" s="292"/>
      <c r="K105" s="292"/>
      <c r="L105" s="292"/>
      <c r="M105" s="292"/>
    </row>
    <row r="107" spans="1:13" s="1" customFormat="1" ht="15.75" customHeight="1">
      <c r="A107" s="619" t="s">
        <v>502</v>
      </c>
      <c r="B107" s="619"/>
      <c r="C107" s="619"/>
      <c r="D107" s="619"/>
      <c r="E107" s="619"/>
      <c r="F107" s="619"/>
      <c r="G107" s="619"/>
      <c r="H107" s="619"/>
      <c r="I107" s="619"/>
      <c r="J107" s="619"/>
      <c r="K107" s="619"/>
      <c r="L107" s="619"/>
      <c r="M107" s="619"/>
    </row>
    <row r="108" spans="1:13" s="161" customFormat="1" ht="18" thickBot="1">
      <c r="A108" s="696" t="s">
        <v>131</v>
      </c>
      <c r="B108" s="696"/>
      <c r="C108" s="696"/>
      <c r="D108" s="696"/>
      <c r="E108" s="696"/>
      <c r="F108" s="696"/>
      <c r="G108" s="696"/>
      <c r="H108" s="696"/>
      <c r="I108" s="696"/>
      <c r="J108" s="696"/>
      <c r="K108" s="696"/>
      <c r="L108" s="696"/>
      <c r="M108" s="696"/>
    </row>
    <row r="109" spans="2:3" ht="12.75">
      <c r="B109" s="73"/>
      <c r="C109" s="73"/>
    </row>
    <row r="110" spans="1:3" ht="12.75">
      <c r="A110" s="315" t="s">
        <v>296</v>
      </c>
      <c r="B110" s="73"/>
      <c r="C110" s="73"/>
    </row>
    <row r="111" spans="1:3" ht="12.75">
      <c r="A111" s="315"/>
      <c r="B111" s="73"/>
      <c r="C111" s="73"/>
    </row>
    <row r="112" spans="2:13" ht="12.75">
      <c r="B112" s="290" t="s">
        <v>94</v>
      </c>
      <c r="C112" s="288"/>
      <c r="D112" s="288"/>
      <c r="E112" s="288"/>
      <c r="F112" s="288"/>
      <c r="G112" s="288"/>
      <c r="H112" s="288"/>
      <c r="I112" s="288"/>
      <c r="J112" s="288"/>
      <c r="K112" s="288"/>
      <c r="L112" s="288"/>
      <c r="M112" s="292"/>
    </row>
    <row r="113" spans="2:13" ht="12.75">
      <c r="B113" s="288"/>
      <c r="C113" s="288"/>
      <c r="D113" s="288"/>
      <c r="E113" s="288"/>
      <c r="F113" s="288"/>
      <c r="G113" s="288"/>
      <c r="H113" s="288"/>
      <c r="I113" s="288"/>
      <c r="J113" s="288"/>
      <c r="K113" s="288"/>
      <c r="L113" s="288"/>
      <c r="M113" s="292"/>
    </row>
    <row r="114" spans="2:13" ht="12.75">
      <c r="B114" s="751" t="s">
        <v>535</v>
      </c>
      <c r="C114" s="751"/>
      <c r="D114" s="751"/>
      <c r="E114" s="751"/>
      <c r="F114" s="751"/>
      <c r="G114" s="751"/>
      <c r="H114" s="751"/>
      <c r="I114" s="751"/>
      <c r="J114" s="751"/>
      <c r="K114" s="751"/>
      <c r="L114" s="751"/>
      <c r="M114" s="751"/>
    </row>
    <row r="115" spans="2:13" ht="12.75">
      <c r="B115" s="751"/>
      <c r="C115" s="751"/>
      <c r="D115" s="751"/>
      <c r="E115" s="751"/>
      <c r="F115" s="751"/>
      <c r="G115" s="751"/>
      <c r="H115" s="751"/>
      <c r="I115" s="751"/>
      <c r="J115" s="751"/>
      <c r="K115" s="751"/>
      <c r="L115" s="751"/>
      <c r="M115" s="751"/>
    </row>
    <row r="116" spans="2:13" ht="12.75">
      <c r="B116" s="751"/>
      <c r="C116" s="751"/>
      <c r="D116" s="751"/>
      <c r="E116" s="751"/>
      <c r="F116" s="751"/>
      <c r="G116" s="751"/>
      <c r="H116" s="751"/>
      <c r="I116" s="751"/>
      <c r="J116" s="751"/>
      <c r="K116" s="751"/>
      <c r="L116" s="751"/>
      <c r="M116" s="751"/>
    </row>
    <row r="117" spans="2:13" ht="12.75">
      <c r="B117" s="396"/>
      <c r="C117" s="396"/>
      <c r="D117" s="396"/>
      <c r="E117" s="396"/>
      <c r="F117" s="396"/>
      <c r="G117" s="396"/>
      <c r="H117" s="396"/>
      <c r="I117" s="396"/>
      <c r="J117" s="396"/>
      <c r="K117" s="396"/>
      <c r="L117" s="396"/>
      <c r="M117" s="397"/>
    </row>
    <row r="118" spans="2:13" ht="12.75">
      <c r="B118" s="751" t="s">
        <v>536</v>
      </c>
      <c r="C118" s="751"/>
      <c r="D118" s="751"/>
      <c r="E118" s="751"/>
      <c r="F118" s="751"/>
      <c r="G118" s="751"/>
      <c r="H118" s="751"/>
      <c r="I118" s="751"/>
      <c r="J118" s="751"/>
      <c r="K118" s="751"/>
      <c r="L118" s="751"/>
      <c r="M118" s="751"/>
    </row>
    <row r="119" spans="2:13" ht="12.75">
      <c r="B119" s="751"/>
      <c r="C119" s="751"/>
      <c r="D119" s="751"/>
      <c r="E119" s="751"/>
      <c r="F119" s="751"/>
      <c r="G119" s="751"/>
      <c r="H119" s="751"/>
      <c r="I119" s="751"/>
      <c r="J119" s="751"/>
      <c r="K119" s="751"/>
      <c r="L119" s="751"/>
      <c r="M119" s="751"/>
    </row>
    <row r="120" spans="2:13" ht="12.75">
      <c r="B120" s="396"/>
      <c r="C120" s="396"/>
      <c r="D120" s="396"/>
      <c r="E120" s="396"/>
      <c r="F120" s="396"/>
      <c r="G120" s="396"/>
      <c r="H120" s="396"/>
      <c r="I120" s="396"/>
      <c r="J120" s="396"/>
      <c r="K120" s="396"/>
      <c r="L120" s="396"/>
      <c r="M120" s="397"/>
    </row>
    <row r="121" spans="2:27" ht="12.75" customHeight="1">
      <c r="B121" s="791" t="s">
        <v>580</v>
      </c>
      <c r="C121" s="791"/>
      <c r="D121" s="791"/>
      <c r="E121" s="791"/>
      <c r="F121" s="791"/>
      <c r="G121" s="791"/>
      <c r="H121" s="791"/>
      <c r="I121" s="791"/>
      <c r="J121" s="791"/>
      <c r="K121" s="791"/>
      <c r="L121" s="791"/>
      <c r="M121" s="791"/>
      <c r="P121" s="507"/>
      <c r="Q121" s="507"/>
      <c r="R121" s="507"/>
      <c r="S121" s="507"/>
      <c r="T121" s="507"/>
      <c r="U121" s="507"/>
      <c r="V121" s="507"/>
      <c r="W121" s="507"/>
      <c r="X121" s="507"/>
      <c r="Y121" s="507"/>
      <c r="Z121" s="507"/>
      <c r="AA121" s="507"/>
    </row>
    <row r="122" spans="2:27" ht="12.75">
      <c r="B122" s="791"/>
      <c r="C122" s="791"/>
      <c r="D122" s="791"/>
      <c r="E122" s="791"/>
      <c r="F122" s="791"/>
      <c r="G122" s="791"/>
      <c r="H122" s="791"/>
      <c r="I122" s="791"/>
      <c r="J122" s="791"/>
      <c r="K122" s="791"/>
      <c r="L122" s="791"/>
      <c r="M122" s="791"/>
      <c r="P122" s="404"/>
      <c r="Q122" s="404"/>
      <c r="R122" s="404"/>
      <c r="S122" s="404"/>
      <c r="T122" s="404"/>
      <c r="U122" s="404"/>
      <c r="V122" s="404"/>
      <c r="W122" s="404"/>
      <c r="X122" s="404"/>
      <c r="Y122" s="404"/>
      <c r="Z122" s="404"/>
      <c r="AA122" s="404"/>
    </row>
    <row r="123" spans="2:14" ht="12.75">
      <c r="B123" s="396"/>
      <c r="C123" s="396"/>
      <c r="D123" s="396"/>
      <c r="E123" s="396"/>
      <c r="F123" s="396"/>
      <c r="G123" s="396"/>
      <c r="H123" s="396"/>
      <c r="I123" s="396"/>
      <c r="J123" s="396"/>
      <c r="K123" s="396"/>
      <c r="L123" s="396"/>
      <c r="M123" s="397"/>
      <c r="N123" s="314"/>
    </row>
    <row r="124" spans="2:13" ht="12.75">
      <c r="B124" s="290" t="s">
        <v>65</v>
      </c>
      <c r="C124" s="288"/>
      <c r="D124" s="288"/>
      <c r="E124" s="288"/>
      <c r="F124" s="288"/>
      <c r="G124" s="288"/>
      <c r="H124" s="288"/>
      <c r="I124" s="288"/>
      <c r="J124" s="288"/>
      <c r="K124" s="288"/>
      <c r="L124" s="288"/>
      <c r="M124" s="292"/>
    </row>
    <row r="125" spans="2:13" ht="12.75">
      <c r="B125" s="290"/>
      <c r="C125" s="288"/>
      <c r="D125" s="288"/>
      <c r="E125" s="288"/>
      <c r="F125" s="288"/>
      <c r="G125" s="288"/>
      <c r="H125" s="288"/>
      <c r="I125" s="288"/>
      <c r="J125" s="288"/>
      <c r="K125" s="288"/>
      <c r="L125" s="288"/>
      <c r="M125" s="292"/>
    </row>
    <row r="126" spans="2:13" ht="12.75">
      <c r="B126" s="375" t="s">
        <v>528</v>
      </c>
      <c r="C126" s="288"/>
      <c r="D126" s="288"/>
      <c r="E126" s="288"/>
      <c r="F126" s="288"/>
      <c r="G126" s="288"/>
      <c r="H126" s="288"/>
      <c r="I126" s="288"/>
      <c r="J126" s="288"/>
      <c r="K126" s="288"/>
      <c r="L126" s="288"/>
      <c r="M126" s="292"/>
    </row>
    <row r="127" spans="2:13" ht="12.75">
      <c r="B127" s="288"/>
      <c r="C127" s="288"/>
      <c r="D127" s="288"/>
      <c r="E127" s="288"/>
      <c r="F127" s="288"/>
      <c r="G127" s="288"/>
      <c r="H127" s="288"/>
      <c r="I127" s="288"/>
      <c r="J127" s="288"/>
      <c r="K127" s="288"/>
      <c r="L127" s="288"/>
      <c r="M127" s="292"/>
    </row>
    <row r="128" spans="2:13" ht="12.75">
      <c r="B128" s="290" t="s">
        <v>61</v>
      </c>
      <c r="C128" s="288"/>
      <c r="D128" s="288"/>
      <c r="E128" s="288"/>
      <c r="F128" s="288"/>
      <c r="G128" s="288"/>
      <c r="H128" s="288"/>
      <c r="I128" s="288"/>
      <c r="J128" s="288"/>
      <c r="K128" s="288"/>
      <c r="L128" s="288"/>
      <c r="M128" s="292"/>
    </row>
    <row r="129" spans="2:13" ht="12.75">
      <c r="B129" s="288"/>
      <c r="C129" s="288"/>
      <c r="D129" s="288"/>
      <c r="E129" s="288"/>
      <c r="F129" s="288"/>
      <c r="G129" s="288"/>
      <c r="H129" s="288"/>
      <c r="I129" s="288"/>
      <c r="J129" s="288"/>
      <c r="K129" s="288"/>
      <c r="L129" s="288"/>
      <c r="M129" s="292"/>
    </row>
    <row r="130" spans="2:13" ht="12.75">
      <c r="B130" s="680" t="s">
        <v>288</v>
      </c>
      <c r="C130" s="680"/>
      <c r="D130" s="680"/>
      <c r="E130" s="680"/>
      <c r="F130" s="680"/>
      <c r="G130" s="680"/>
      <c r="H130" s="680"/>
      <c r="I130" s="680"/>
      <c r="J130" s="680"/>
      <c r="K130" s="680"/>
      <c r="L130" s="680"/>
      <c r="M130" s="752"/>
    </row>
    <row r="131" spans="2:13" ht="12.75">
      <c r="B131" s="680"/>
      <c r="C131" s="680"/>
      <c r="D131" s="680"/>
      <c r="E131" s="680"/>
      <c r="F131" s="680"/>
      <c r="G131" s="680"/>
      <c r="H131" s="680"/>
      <c r="I131" s="680"/>
      <c r="J131" s="680"/>
      <c r="K131" s="680"/>
      <c r="L131" s="680"/>
      <c r="M131" s="752"/>
    </row>
    <row r="132" spans="1:13" ht="12.75">
      <c r="A132" s="315"/>
      <c r="B132" s="314"/>
      <c r="C132" s="314"/>
      <c r="D132" s="314"/>
      <c r="E132" s="314"/>
      <c r="F132" s="314"/>
      <c r="G132" s="314"/>
      <c r="H132" s="314"/>
      <c r="I132" s="314"/>
      <c r="J132" s="314"/>
      <c r="K132" s="314"/>
      <c r="L132" s="314"/>
      <c r="M132" s="314"/>
    </row>
    <row r="133" spans="1:13" ht="12.75">
      <c r="A133" s="315"/>
      <c r="B133" s="680" t="s">
        <v>289</v>
      </c>
      <c r="C133" s="680"/>
      <c r="D133" s="680"/>
      <c r="E133" s="680"/>
      <c r="F133" s="680"/>
      <c r="G133" s="680"/>
      <c r="H133" s="680"/>
      <c r="I133" s="680"/>
      <c r="J133" s="680"/>
      <c r="K133" s="680"/>
      <c r="L133" s="680"/>
      <c r="M133" s="752"/>
    </row>
    <row r="134" spans="1:13" ht="12.75">
      <c r="A134" s="315"/>
      <c r="B134" s="680"/>
      <c r="C134" s="680"/>
      <c r="D134" s="680"/>
      <c r="E134" s="680"/>
      <c r="F134" s="680"/>
      <c r="G134" s="680"/>
      <c r="H134" s="680"/>
      <c r="I134" s="680"/>
      <c r="J134" s="680"/>
      <c r="K134" s="680"/>
      <c r="L134" s="680"/>
      <c r="M134" s="752"/>
    </row>
    <row r="135" spans="1:13" ht="12.75">
      <c r="A135" s="315"/>
      <c r="B135" s="680"/>
      <c r="C135" s="680"/>
      <c r="D135" s="680"/>
      <c r="E135" s="680"/>
      <c r="F135" s="680"/>
      <c r="G135" s="680"/>
      <c r="H135" s="680"/>
      <c r="I135" s="680"/>
      <c r="J135" s="680"/>
      <c r="K135" s="680"/>
      <c r="L135" s="680"/>
      <c r="M135" s="752"/>
    </row>
    <row r="136" spans="2:13" ht="12.75">
      <c r="B136" s="289"/>
      <c r="C136" s="289"/>
      <c r="D136" s="289"/>
      <c r="E136" s="289"/>
      <c r="F136" s="289"/>
      <c r="G136" s="289"/>
      <c r="H136" s="293"/>
      <c r="I136" s="293"/>
      <c r="J136" s="289"/>
      <c r="K136" s="289"/>
      <c r="L136" s="289"/>
      <c r="M136" s="292"/>
    </row>
    <row r="137" spans="2:13" ht="12.75">
      <c r="B137" s="290" t="s">
        <v>62</v>
      </c>
      <c r="C137" s="288"/>
      <c r="D137" s="288"/>
      <c r="E137" s="288"/>
      <c r="F137" s="288"/>
      <c r="G137" s="288"/>
      <c r="H137" s="288"/>
      <c r="I137" s="288"/>
      <c r="J137" s="288"/>
      <c r="K137" s="288"/>
      <c r="L137" s="288"/>
      <c r="M137" s="292"/>
    </row>
    <row r="138" spans="2:13" ht="12.75">
      <c r="B138" s="288"/>
      <c r="C138" s="288"/>
      <c r="D138" s="288"/>
      <c r="E138" s="288"/>
      <c r="F138" s="288"/>
      <c r="G138" s="288"/>
      <c r="H138" s="288"/>
      <c r="I138" s="288"/>
      <c r="J138" s="288"/>
      <c r="K138" s="288"/>
      <c r="L138" s="288"/>
      <c r="M138" s="292"/>
    </row>
    <row r="139" spans="2:13" ht="12.75">
      <c r="B139" s="746" t="s">
        <v>290</v>
      </c>
      <c r="C139" s="746"/>
      <c r="D139" s="746"/>
      <c r="E139" s="746"/>
      <c r="F139" s="746"/>
      <c r="G139" s="746"/>
      <c r="H139" s="746"/>
      <c r="I139" s="746"/>
      <c r="J139" s="746"/>
      <c r="K139" s="746"/>
      <c r="L139" s="746"/>
      <c r="M139" s="750"/>
    </row>
    <row r="140" spans="2:13" ht="12.75">
      <c r="B140" s="746"/>
      <c r="C140" s="746"/>
      <c r="D140" s="746"/>
      <c r="E140" s="746"/>
      <c r="F140" s="746"/>
      <c r="G140" s="746"/>
      <c r="H140" s="746"/>
      <c r="I140" s="746"/>
      <c r="J140" s="746"/>
      <c r="K140" s="746"/>
      <c r="L140" s="746"/>
      <c r="M140" s="750"/>
    </row>
    <row r="141" spans="2:13" ht="12.75">
      <c r="B141" s="289"/>
      <c r="C141" s="289"/>
      <c r="D141" s="289"/>
      <c r="E141" s="289"/>
      <c r="F141" s="289"/>
      <c r="G141" s="289"/>
      <c r="H141" s="293"/>
      <c r="I141" s="293"/>
      <c r="J141" s="289"/>
      <c r="K141" s="289"/>
      <c r="L141" s="289"/>
      <c r="M141" s="292"/>
    </row>
    <row r="142" spans="2:13" ht="12.75">
      <c r="B142" s="290" t="s">
        <v>291</v>
      </c>
      <c r="C142" s="288"/>
      <c r="D142" s="288"/>
      <c r="E142" s="288"/>
      <c r="F142" s="288"/>
      <c r="G142" s="288"/>
      <c r="H142" s="288"/>
      <c r="I142" s="288"/>
      <c r="J142" s="288"/>
      <c r="K142" s="288"/>
      <c r="L142" s="288"/>
      <c r="M142" s="292"/>
    </row>
    <row r="143" spans="2:13" ht="12.75">
      <c r="B143" s="288"/>
      <c r="C143" s="288"/>
      <c r="D143" s="288"/>
      <c r="E143" s="288"/>
      <c r="F143" s="288"/>
      <c r="G143" s="288"/>
      <c r="H143" s="288"/>
      <c r="I143" s="288"/>
      <c r="J143" s="288"/>
      <c r="K143" s="288"/>
      <c r="L143" s="288"/>
      <c r="M143" s="292"/>
    </row>
    <row r="144" spans="2:13" ht="12.75">
      <c r="B144" s="746" t="s">
        <v>292</v>
      </c>
      <c r="C144" s="746"/>
      <c r="D144" s="746"/>
      <c r="E144" s="746"/>
      <c r="F144" s="746"/>
      <c r="G144" s="746"/>
      <c r="H144" s="746"/>
      <c r="I144" s="746"/>
      <c r="J144" s="746"/>
      <c r="K144" s="746"/>
      <c r="L144" s="746"/>
      <c r="M144" s="750"/>
    </row>
    <row r="145" spans="2:13" ht="12.75">
      <c r="B145" s="746"/>
      <c r="C145" s="746"/>
      <c r="D145" s="746"/>
      <c r="E145" s="746"/>
      <c r="F145" s="746"/>
      <c r="G145" s="746"/>
      <c r="H145" s="746"/>
      <c r="I145" s="746"/>
      <c r="J145" s="746"/>
      <c r="K145" s="746"/>
      <c r="L145" s="746"/>
      <c r="M145" s="750"/>
    </row>
    <row r="146" spans="2:13" ht="12.75">
      <c r="B146" s="746"/>
      <c r="C146" s="746"/>
      <c r="D146" s="746"/>
      <c r="E146" s="746"/>
      <c r="F146" s="746"/>
      <c r="G146" s="746"/>
      <c r="H146" s="746"/>
      <c r="I146" s="746"/>
      <c r="J146" s="746"/>
      <c r="K146" s="746"/>
      <c r="L146" s="746"/>
      <c r="M146" s="750"/>
    </row>
    <row r="147" spans="2:13" ht="12.75">
      <c r="B147" s="746"/>
      <c r="C147" s="746"/>
      <c r="D147" s="746"/>
      <c r="E147" s="746"/>
      <c r="F147" s="746"/>
      <c r="G147" s="746"/>
      <c r="H147" s="746"/>
      <c r="I147" s="746"/>
      <c r="J147" s="746"/>
      <c r="K147" s="746"/>
      <c r="L147" s="746"/>
      <c r="M147" s="750"/>
    </row>
    <row r="148" spans="2:13" ht="12.75">
      <c r="B148" s="289"/>
      <c r="C148" s="289"/>
      <c r="D148" s="289"/>
      <c r="E148" s="289"/>
      <c r="F148" s="289"/>
      <c r="G148" s="289"/>
      <c r="H148" s="293"/>
      <c r="I148" s="293"/>
      <c r="J148" s="289"/>
      <c r="K148" s="289"/>
      <c r="L148" s="289"/>
      <c r="M148" s="292"/>
    </row>
    <row r="149" spans="2:13" ht="12.75">
      <c r="B149" s="290" t="s">
        <v>72</v>
      </c>
      <c r="C149" s="288"/>
      <c r="D149" s="288"/>
      <c r="E149" s="288"/>
      <c r="F149" s="288"/>
      <c r="G149" s="288"/>
      <c r="H149" s="288"/>
      <c r="I149" s="288"/>
      <c r="J149" s="288"/>
      <c r="K149" s="288"/>
      <c r="L149" s="288"/>
      <c r="M149" s="292"/>
    </row>
    <row r="150" spans="2:13" ht="12.75">
      <c r="B150" s="288"/>
      <c r="C150" s="288"/>
      <c r="D150" s="288"/>
      <c r="E150" s="288"/>
      <c r="F150" s="288"/>
      <c r="G150" s="288"/>
      <c r="H150" s="288"/>
      <c r="I150" s="288"/>
      <c r="J150" s="288"/>
      <c r="K150" s="288"/>
      <c r="L150" s="288"/>
      <c r="M150" s="292"/>
    </row>
    <row r="151" spans="2:13" ht="13.5">
      <c r="B151" s="746" t="s">
        <v>293</v>
      </c>
      <c r="C151" s="746"/>
      <c r="D151" s="746"/>
      <c r="E151" s="746"/>
      <c r="F151" s="746"/>
      <c r="G151" s="746"/>
      <c r="H151" s="746"/>
      <c r="I151" s="746"/>
      <c r="J151" s="746"/>
      <c r="K151" s="746"/>
      <c r="L151" s="746"/>
      <c r="M151" s="750"/>
    </row>
    <row r="152" spans="2:13" ht="12.75">
      <c r="B152" s="289"/>
      <c r="C152" s="289"/>
      <c r="D152" s="289"/>
      <c r="E152" s="289"/>
      <c r="F152" s="289"/>
      <c r="G152" s="289"/>
      <c r="H152" s="293"/>
      <c r="I152" s="293"/>
      <c r="J152" s="289"/>
      <c r="K152" s="289"/>
      <c r="L152" s="289"/>
      <c r="M152" s="292"/>
    </row>
    <row r="153" spans="2:13" ht="12.75">
      <c r="B153" s="290" t="s">
        <v>294</v>
      </c>
      <c r="C153" s="288"/>
      <c r="D153" s="288"/>
      <c r="E153" s="288"/>
      <c r="F153" s="288"/>
      <c r="G153" s="288"/>
      <c r="H153" s="288"/>
      <c r="I153" s="288"/>
      <c r="J153" s="288"/>
      <c r="K153" s="288"/>
      <c r="L153" s="288"/>
      <c r="M153" s="292"/>
    </row>
    <row r="154" spans="2:13" ht="12.75">
      <c r="B154" s="288"/>
      <c r="C154" s="288"/>
      <c r="D154" s="288"/>
      <c r="E154" s="288"/>
      <c r="F154" s="288"/>
      <c r="G154" s="288"/>
      <c r="H154" s="288"/>
      <c r="I154" s="288"/>
      <c r="J154" s="288"/>
      <c r="K154" s="288"/>
      <c r="L154" s="288"/>
      <c r="M154" s="292"/>
    </row>
    <row r="155" spans="2:13" ht="12.75">
      <c r="B155" s="749" t="s">
        <v>295</v>
      </c>
      <c r="C155" s="749"/>
      <c r="D155" s="749"/>
      <c r="E155" s="749"/>
      <c r="F155" s="749"/>
      <c r="G155" s="749"/>
      <c r="H155" s="749"/>
      <c r="I155" s="749"/>
      <c r="J155" s="749"/>
      <c r="K155" s="749"/>
      <c r="L155" s="749"/>
      <c r="M155" s="750"/>
    </row>
    <row r="156" spans="2:13" ht="12.75">
      <c r="B156" s="749"/>
      <c r="C156" s="749"/>
      <c r="D156" s="749"/>
      <c r="E156" s="749"/>
      <c r="F156" s="749"/>
      <c r="G156" s="749"/>
      <c r="H156" s="749"/>
      <c r="I156" s="749"/>
      <c r="J156" s="749"/>
      <c r="K156" s="749"/>
      <c r="L156" s="749"/>
      <c r="M156" s="750"/>
    </row>
    <row r="157" spans="3:13" ht="12.75">
      <c r="C157" s="44"/>
      <c r="D157" s="44"/>
      <c r="E157" s="44"/>
      <c r="F157" s="44"/>
      <c r="G157" s="44"/>
      <c r="H157" s="44"/>
      <c r="I157" s="44"/>
      <c r="J157" s="44"/>
      <c r="K157" s="44"/>
      <c r="L157" s="44"/>
      <c r="M157" s="44"/>
    </row>
    <row r="158" spans="2:13" ht="13.5">
      <c r="B158" s="284"/>
      <c r="C158" s="284"/>
      <c r="D158" s="284"/>
      <c r="E158" s="284"/>
      <c r="F158" s="284"/>
      <c r="G158" s="284"/>
      <c r="H158" s="284"/>
      <c r="I158" s="284"/>
      <c r="J158" s="284"/>
      <c r="K158" s="284"/>
      <c r="L158" s="284"/>
      <c r="M158" s="335"/>
    </row>
    <row r="159" spans="1:13" s="1" customFormat="1" ht="15.75" customHeight="1">
      <c r="A159" s="619" t="s">
        <v>503</v>
      </c>
      <c r="B159" s="619"/>
      <c r="C159" s="619"/>
      <c r="D159" s="619"/>
      <c r="E159" s="619"/>
      <c r="F159" s="619"/>
      <c r="G159" s="619"/>
      <c r="H159" s="619"/>
      <c r="I159" s="619"/>
      <c r="J159" s="619"/>
      <c r="K159" s="619"/>
      <c r="L159" s="619"/>
      <c r="M159" s="619"/>
    </row>
    <row r="160" spans="1:13" s="161" customFormat="1" ht="18" thickBot="1">
      <c r="A160" s="696" t="s">
        <v>131</v>
      </c>
      <c r="B160" s="696"/>
      <c r="C160" s="696"/>
      <c r="D160" s="696"/>
      <c r="E160" s="696"/>
      <c r="F160" s="696"/>
      <c r="G160" s="696"/>
      <c r="H160" s="696"/>
      <c r="I160" s="696"/>
      <c r="J160" s="696"/>
      <c r="K160" s="696"/>
      <c r="L160" s="696"/>
      <c r="M160" s="696"/>
    </row>
    <row r="161" spans="2:3" ht="12.75">
      <c r="B161" s="73"/>
      <c r="C161" s="73"/>
    </row>
    <row r="162" spans="1:14" ht="12.75">
      <c r="A162" s="315" t="s">
        <v>475</v>
      </c>
      <c r="N162" s="314"/>
    </row>
    <row r="164" ht="12.75">
      <c r="B164" s="2" t="s">
        <v>476</v>
      </c>
    </row>
    <row r="165" spans="11:13" ht="12.75">
      <c r="K165" s="662" t="s">
        <v>142</v>
      </c>
      <c r="L165" s="663"/>
      <c r="M165" s="85" t="s">
        <v>143</v>
      </c>
    </row>
    <row r="166" spans="2:13" ht="12.75">
      <c r="B166" s="789" t="s">
        <v>477</v>
      </c>
      <c r="C166" s="789"/>
      <c r="D166" s="789"/>
      <c r="E166" s="789"/>
      <c r="F166" s="789"/>
      <c r="G166" s="789"/>
      <c r="H166" s="789"/>
      <c r="I166" s="789"/>
      <c r="J166" s="789"/>
      <c r="K166" s="654"/>
      <c r="L166" s="655"/>
      <c r="M166" s="491"/>
    </row>
    <row r="167" spans="2:13" ht="12.75">
      <c r="B167" s="789" t="s">
        <v>478</v>
      </c>
      <c r="C167" s="789"/>
      <c r="D167" s="789"/>
      <c r="E167" s="789"/>
      <c r="F167" s="789"/>
      <c r="G167" s="789"/>
      <c r="H167" s="789"/>
      <c r="I167" s="789"/>
      <c r="J167" s="789"/>
      <c r="K167" s="654"/>
      <c r="L167" s="655"/>
      <c r="M167" s="492"/>
    </row>
    <row r="168" spans="2:13" ht="12.75">
      <c r="B168" s="789" t="s">
        <v>479</v>
      </c>
      <c r="C168" s="789"/>
      <c r="D168" s="789"/>
      <c r="E168" s="789"/>
      <c r="F168" s="789"/>
      <c r="G168" s="789"/>
      <c r="H168" s="789"/>
      <c r="I168" s="789"/>
      <c r="J168" s="789"/>
      <c r="K168" s="654"/>
      <c r="L168" s="655"/>
      <c r="M168" s="491"/>
    </row>
    <row r="169" spans="2:13" ht="12.75">
      <c r="B169" s="789" t="s">
        <v>480</v>
      </c>
      <c r="C169" s="789"/>
      <c r="D169" s="789"/>
      <c r="E169" s="789"/>
      <c r="F169" s="789"/>
      <c r="G169" s="789"/>
      <c r="H169" s="789"/>
      <c r="I169" s="789"/>
      <c r="J169" s="789"/>
      <c r="K169" s="654"/>
      <c r="L169" s="655"/>
      <c r="M169" s="491"/>
    </row>
    <row r="170" spans="2:13" ht="12.75">
      <c r="B170" s="789" t="s">
        <v>481</v>
      </c>
      <c r="C170" s="789"/>
      <c r="D170" s="789"/>
      <c r="E170" s="789"/>
      <c r="F170" s="789"/>
      <c r="G170" s="789"/>
      <c r="H170" s="789"/>
      <c r="I170" s="789"/>
      <c r="J170" s="789"/>
      <c r="K170" s="654"/>
      <c r="L170" s="655"/>
      <c r="M170" s="492"/>
    </row>
    <row r="171" spans="2:13" ht="12.75">
      <c r="B171" s="789" t="s">
        <v>482</v>
      </c>
      <c r="C171" s="789"/>
      <c r="D171" s="789"/>
      <c r="E171" s="789"/>
      <c r="F171" s="789"/>
      <c r="G171" s="789"/>
      <c r="H171" s="789"/>
      <c r="I171" s="789"/>
      <c r="J171" s="789"/>
      <c r="K171" s="654"/>
      <c r="L171" s="655"/>
      <c r="M171" s="492"/>
    </row>
    <row r="172" spans="2:13" ht="12.75">
      <c r="B172" s="789" t="s">
        <v>483</v>
      </c>
      <c r="C172" s="789"/>
      <c r="D172" s="789"/>
      <c r="E172" s="789"/>
      <c r="F172" s="789"/>
      <c r="G172" s="789"/>
      <c r="H172" s="789"/>
      <c r="I172" s="789"/>
      <c r="J172" s="789"/>
      <c r="K172" s="654"/>
      <c r="L172" s="655"/>
      <c r="M172" s="492"/>
    </row>
    <row r="173" spans="2:13" ht="12.75">
      <c r="B173" s="789" t="s">
        <v>484</v>
      </c>
      <c r="C173" s="789"/>
      <c r="D173" s="789"/>
      <c r="E173" s="789"/>
      <c r="F173" s="789"/>
      <c r="G173" s="789"/>
      <c r="H173" s="789"/>
      <c r="I173" s="789"/>
      <c r="J173" s="789"/>
      <c r="K173" s="654"/>
      <c r="L173" s="655"/>
      <c r="M173" s="492"/>
    </row>
    <row r="174" spans="2:13" ht="12.75">
      <c r="B174" s="790" t="s">
        <v>144</v>
      </c>
      <c r="C174" s="790"/>
      <c r="D174" s="790"/>
      <c r="E174" s="790"/>
      <c r="F174" s="790"/>
      <c r="G174" s="790"/>
      <c r="H174" s="790"/>
      <c r="I174" s="790"/>
      <c r="J174" s="790"/>
      <c r="K174" s="654">
        <f>SUM(K166:L173)</f>
        <v>0</v>
      </c>
      <c r="L174" s="655"/>
      <c r="M174" s="492">
        <f>SUM(M166:M173)</f>
        <v>0</v>
      </c>
    </row>
    <row r="176" ht="12.75">
      <c r="B176" s="2" t="s">
        <v>485</v>
      </c>
    </row>
    <row r="177" spans="11:13" ht="12.75">
      <c r="K177" s="662" t="s">
        <v>142</v>
      </c>
      <c r="L177" s="663"/>
      <c r="M177" s="85" t="s">
        <v>143</v>
      </c>
    </row>
    <row r="178" spans="2:13" ht="12.75">
      <c r="B178" s="789" t="s">
        <v>486</v>
      </c>
      <c r="C178" s="789"/>
      <c r="D178" s="789"/>
      <c r="E178" s="789"/>
      <c r="F178" s="789"/>
      <c r="G178" s="789"/>
      <c r="H178" s="789"/>
      <c r="I178" s="789"/>
      <c r="J178" s="789"/>
      <c r="K178" s="654"/>
      <c r="L178" s="655"/>
      <c r="M178" s="491"/>
    </row>
    <row r="179" spans="2:13" ht="12.75">
      <c r="B179" s="789" t="s">
        <v>487</v>
      </c>
      <c r="C179" s="789"/>
      <c r="D179" s="789"/>
      <c r="E179" s="789"/>
      <c r="F179" s="789"/>
      <c r="G179" s="789"/>
      <c r="H179" s="789"/>
      <c r="I179" s="789"/>
      <c r="J179" s="789"/>
      <c r="K179" s="654"/>
      <c r="L179" s="655"/>
      <c r="M179" s="492"/>
    </row>
    <row r="180" spans="2:13" ht="12.75">
      <c r="B180" s="789" t="s">
        <v>488</v>
      </c>
      <c r="C180" s="789"/>
      <c r="D180" s="789"/>
      <c r="E180" s="789"/>
      <c r="F180" s="789"/>
      <c r="G180" s="789"/>
      <c r="H180" s="789"/>
      <c r="I180" s="789"/>
      <c r="J180" s="789"/>
      <c r="K180" s="654"/>
      <c r="L180" s="655"/>
      <c r="M180" s="491"/>
    </row>
    <row r="181" spans="2:13" ht="12.75">
      <c r="B181" s="789" t="s">
        <v>489</v>
      </c>
      <c r="C181" s="789"/>
      <c r="D181" s="789"/>
      <c r="E181" s="789"/>
      <c r="F181" s="789"/>
      <c r="G181" s="789"/>
      <c r="H181" s="789"/>
      <c r="I181" s="789"/>
      <c r="J181" s="789"/>
      <c r="K181" s="654"/>
      <c r="L181" s="655"/>
      <c r="M181" s="491"/>
    </row>
    <row r="182" spans="2:13" ht="12.75">
      <c r="B182" s="789" t="s">
        <v>490</v>
      </c>
      <c r="C182" s="789"/>
      <c r="D182" s="789"/>
      <c r="E182" s="789"/>
      <c r="F182" s="789"/>
      <c r="G182" s="789"/>
      <c r="H182" s="789"/>
      <c r="I182" s="789"/>
      <c r="J182" s="789"/>
      <c r="K182" s="654"/>
      <c r="L182" s="655"/>
      <c r="M182" s="492"/>
    </row>
    <row r="183" spans="2:13" ht="12.75">
      <c r="B183" s="789" t="s">
        <v>491</v>
      </c>
      <c r="C183" s="789"/>
      <c r="D183" s="789"/>
      <c r="E183" s="789"/>
      <c r="F183" s="789"/>
      <c r="G183" s="789"/>
      <c r="H183" s="789"/>
      <c r="I183" s="789"/>
      <c r="J183" s="789"/>
      <c r="K183" s="654"/>
      <c r="L183" s="655"/>
      <c r="M183" s="492"/>
    </row>
    <row r="184" spans="2:13" ht="12.75">
      <c r="B184" s="789" t="s">
        <v>492</v>
      </c>
      <c r="C184" s="789"/>
      <c r="D184" s="789"/>
      <c r="E184" s="789"/>
      <c r="F184" s="789"/>
      <c r="G184" s="789"/>
      <c r="H184" s="789"/>
      <c r="I184" s="789"/>
      <c r="J184" s="789"/>
      <c r="K184" s="654"/>
      <c r="L184" s="655"/>
      <c r="M184" s="492"/>
    </row>
    <row r="185" spans="2:13" ht="12.75">
      <c r="B185" s="789" t="s">
        <v>493</v>
      </c>
      <c r="C185" s="789"/>
      <c r="D185" s="789"/>
      <c r="E185" s="789"/>
      <c r="F185" s="789"/>
      <c r="G185" s="789"/>
      <c r="H185" s="789"/>
      <c r="I185" s="789"/>
      <c r="J185" s="789"/>
      <c r="K185" s="654"/>
      <c r="L185" s="655"/>
      <c r="M185" s="492"/>
    </row>
    <row r="186" spans="2:13" ht="12.75">
      <c r="B186" s="789" t="s">
        <v>494</v>
      </c>
      <c r="C186" s="789"/>
      <c r="D186" s="789"/>
      <c r="E186" s="789"/>
      <c r="F186" s="789"/>
      <c r="G186" s="789"/>
      <c r="H186" s="789"/>
      <c r="I186" s="789"/>
      <c r="J186" s="789"/>
      <c r="K186" s="654"/>
      <c r="L186" s="655"/>
      <c r="M186" s="492"/>
    </row>
    <row r="187" spans="2:13" ht="12.75">
      <c r="B187" s="789" t="s">
        <v>495</v>
      </c>
      <c r="C187" s="789"/>
      <c r="D187" s="789"/>
      <c r="E187" s="789"/>
      <c r="F187" s="789"/>
      <c r="G187" s="789"/>
      <c r="H187" s="789"/>
      <c r="I187" s="789"/>
      <c r="J187" s="789"/>
      <c r="K187" s="654"/>
      <c r="L187" s="655"/>
      <c r="M187" s="492"/>
    </row>
    <row r="188" spans="2:13" ht="12.75">
      <c r="B188" s="790" t="s">
        <v>144</v>
      </c>
      <c r="C188" s="790"/>
      <c r="D188" s="790"/>
      <c r="E188" s="790"/>
      <c r="F188" s="790"/>
      <c r="G188" s="790"/>
      <c r="H188" s="790"/>
      <c r="I188" s="790"/>
      <c r="J188" s="790"/>
      <c r="K188" s="654">
        <f>SUM(K178:L187)</f>
        <v>0</v>
      </c>
      <c r="L188" s="655"/>
      <c r="M188" s="492">
        <f>SUM(M178:M187)</f>
        <v>0</v>
      </c>
    </row>
    <row r="191" ht="12.75">
      <c r="A191" s="315" t="s">
        <v>496</v>
      </c>
    </row>
    <row r="192" spans="11:13" ht="12.75" customHeight="1">
      <c r="K192" s="662" t="s">
        <v>142</v>
      </c>
      <c r="L192" s="663"/>
      <c r="M192" s="85" t="s">
        <v>143</v>
      </c>
    </row>
    <row r="193" spans="2:13" ht="12.75">
      <c r="B193" s="724" t="s">
        <v>300</v>
      </c>
      <c r="C193" s="724"/>
      <c r="D193" s="724"/>
      <c r="E193" s="724"/>
      <c r="F193" s="724"/>
      <c r="G193" s="724"/>
      <c r="H193" s="724"/>
      <c r="I193" s="724"/>
      <c r="J193" s="724"/>
      <c r="K193" s="654"/>
      <c r="L193" s="655"/>
      <c r="M193" s="491"/>
    </row>
    <row r="194" spans="2:13" ht="12.75">
      <c r="B194" s="724" t="s">
        <v>533</v>
      </c>
      <c r="C194" s="724"/>
      <c r="D194" s="724"/>
      <c r="E194" s="724"/>
      <c r="F194" s="724"/>
      <c r="G194" s="724"/>
      <c r="H194" s="724"/>
      <c r="I194" s="724"/>
      <c r="J194" s="724"/>
      <c r="K194" s="654"/>
      <c r="L194" s="655"/>
      <c r="M194" s="492"/>
    </row>
    <row r="195" spans="2:13" ht="12.75">
      <c r="B195" s="724" t="s">
        <v>301</v>
      </c>
      <c r="C195" s="724"/>
      <c r="D195" s="724"/>
      <c r="E195" s="724"/>
      <c r="F195" s="724"/>
      <c r="G195" s="724"/>
      <c r="H195" s="724"/>
      <c r="I195" s="724"/>
      <c r="J195" s="724"/>
      <c r="K195" s="654"/>
      <c r="L195" s="655"/>
      <c r="M195" s="491"/>
    </row>
    <row r="196" spans="2:13" ht="12.75">
      <c r="B196" s="724" t="s">
        <v>302</v>
      </c>
      <c r="C196" s="724"/>
      <c r="D196" s="724"/>
      <c r="E196" s="724"/>
      <c r="F196" s="724"/>
      <c r="G196" s="724"/>
      <c r="H196" s="724"/>
      <c r="I196" s="724"/>
      <c r="J196" s="724"/>
      <c r="K196" s="654"/>
      <c r="L196" s="655"/>
      <c r="M196" s="491"/>
    </row>
    <row r="197" spans="2:13" ht="12.75" customHeight="1">
      <c r="B197" s="724" t="s">
        <v>39</v>
      </c>
      <c r="C197" s="724"/>
      <c r="D197" s="724"/>
      <c r="E197" s="724"/>
      <c r="F197" s="724"/>
      <c r="G197" s="724"/>
      <c r="H197" s="724"/>
      <c r="I197" s="724"/>
      <c r="J197" s="724"/>
      <c r="K197" s="654"/>
      <c r="L197" s="655"/>
      <c r="M197" s="492"/>
    </row>
    <row r="198" spans="1:16" ht="12.75">
      <c r="A198" s="90"/>
      <c r="B198" s="641" t="s">
        <v>144</v>
      </c>
      <c r="C198" s="642"/>
      <c r="D198" s="642"/>
      <c r="E198" s="642"/>
      <c r="F198" s="642"/>
      <c r="G198" s="642"/>
      <c r="H198" s="642"/>
      <c r="I198" s="642"/>
      <c r="J198" s="643"/>
      <c r="K198" s="654">
        <f>SUM(K193:L197)</f>
        <v>0</v>
      </c>
      <c r="L198" s="655"/>
      <c r="M198" s="492">
        <f>SUM(M193:M197)</f>
        <v>0</v>
      </c>
      <c r="O198" s="513">
        <f>+K198-'TCP 21.1 - IXA - Rekstr'!F18</f>
        <v>0</v>
      </c>
      <c r="P198" s="513">
        <f>+M198-'TCP 21.1 - IXA - Rekstr'!G18</f>
        <v>0</v>
      </c>
    </row>
    <row r="199" spans="1:13" ht="12.75">
      <c r="A199" s="90"/>
      <c r="B199" s="91"/>
      <c r="C199" s="91"/>
      <c r="D199" s="91"/>
      <c r="E199" s="91"/>
      <c r="F199" s="91"/>
      <c r="G199" s="91"/>
      <c r="H199" s="91"/>
      <c r="I199" s="91"/>
      <c r="J199" s="91"/>
      <c r="K199" s="91"/>
      <c r="L199" s="91"/>
      <c r="M199" s="91"/>
    </row>
    <row r="200" spans="1:13" ht="12.75">
      <c r="A200" s="90"/>
      <c r="B200" s="318" t="s">
        <v>350</v>
      </c>
      <c r="C200" s="91"/>
      <c r="D200" s="91"/>
      <c r="E200" s="91"/>
      <c r="F200" s="91"/>
      <c r="G200" s="91"/>
      <c r="H200" s="91"/>
      <c r="I200" s="91"/>
      <c r="J200" s="91"/>
      <c r="K200" s="91"/>
      <c r="L200" s="91"/>
      <c r="M200" s="91"/>
    </row>
    <row r="203" spans="1:13" ht="15">
      <c r="A203" s="619" t="s">
        <v>504</v>
      </c>
      <c r="B203" s="619"/>
      <c r="C203" s="619"/>
      <c r="D203" s="619"/>
      <c r="E203" s="619"/>
      <c r="F203" s="619"/>
      <c r="G203" s="619"/>
      <c r="H203" s="619"/>
      <c r="I203" s="619"/>
      <c r="J203" s="619"/>
      <c r="K203" s="619"/>
      <c r="L203" s="619"/>
      <c r="M203" s="619"/>
    </row>
    <row r="204" spans="1:13" ht="18" thickBot="1">
      <c r="A204" s="696" t="s">
        <v>131</v>
      </c>
      <c r="B204" s="696"/>
      <c r="C204" s="696"/>
      <c r="D204" s="696"/>
      <c r="E204" s="696"/>
      <c r="F204" s="696"/>
      <c r="G204" s="696"/>
      <c r="H204" s="696"/>
      <c r="I204" s="696"/>
      <c r="J204" s="696"/>
      <c r="K204" s="696"/>
      <c r="L204" s="696"/>
      <c r="M204" s="696"/>
    </row>
    <row r="206" spans="1:12" ht="12.75">
      <c r="A206" s="74" t="s">
        <v>497</v>
      </c>
      <c r="B206" s="73"/>
      <c r="C206" s="73"/>
      <c r="D206" s="73"/>
      <c r="E206" s="73"/>
      <c r="F206" s="73"/>
      <c r="G206" s="73"/>
      <c r="H206" s="73"/>
      <c r="I206" s="73"/>
      <c r="J206" s="73"/>
      <c r="K206" s="73"/>
      <c r="L206" s="73"/>
    </row>
    <row r="207" spans="1:12" ht="12.75" customHeight="1">
      <c r="A207" s="74"/>
      <c r="B207" s="73"/>
      <c r="C207" s="73"/>
      <c r="D207" s="73"/>
      <c r="E207" s="73"/>
      <c r="F207" s="73"/>
      <c r="G207" s="73"/>
      <c r="H207" s="73"/>
      <c r="I207" s="73"/>
      <c r="J207" s="73"/>
      <c r="K207" s="73"/>
      <c r="L207" s="73"/>
    </row>
    <row r="208" spans="2:12" ht="12.75">
      <c r="B208" s="73" t="s">
        <v>226</v>
      </c>
      <c r="C208" s="73"/>
      <c r="D208" s="73"/>
      <c r="E208" s="73"/>
      <c r="F208" s="73"/>
      <c r="G208" s="73"/>
      <c r="H208" s="73"/>
      <c r="I208" s="73"/>
      <c r="J208" s="73"/>
      <c r="K208" s="73"/>
      <c r="L208" s="73"/>
    </row>
    <row r="209" spans="2:14" ht="12.75">
      <c r="B209" s="73"/>
      <c r="C209" s="73"/>
      <c r="D209" s="73"/>
      <c r="E209" s="73"/>
      <c r="F209" s="73"/>
      <c r="G209" s="73"/>
      <c r="H209" s="73"/>
      <c r="I209" s="73"/>
      <c r="J209" s="73"/>
      <c r="K209" s="73"/>
      <c r="L209" s="73"/>
      <c r="N209" s="314"/>
    </row>
    <row r="210" spans="5:13" ht="18" customHeight="1">
      <c r="E210" s="44"/>
      <c r="F210" s="765" t="s">
        <v>67</v>
      </c>
      <c r="G210" s="765"/>
      <c r="H210" s="156" t="s">
        <v>95</v>
      </c>
      <c r="I210" s="765" t="s">
        <v>68</v>
      </c>
      <c r="J210" s="765"/>
      <c r="K210" s="765"/>
      <c r="L210" s="765" t="s">
        <v>144</v>
      </c>
      <c r="M210" s="765"/>
    </row>
    <row r="211" spans="2:13" ht="18" customHeight="1">
      <c r="B211" s="692" t="s">
        <v>529</v>
      </c>
      <c r="C211" s="692"/>
      <c r="D211" s="692"/>
      <c r="E211" s="157"/>
      <c r="F211" s="693"/>
      <c r="G211" s="693"/>
      <c r="H211" s="88"/>
      <c r="I211" s="694"/>
      <c r="J211" s="694"/>
      <c r="K211" s="694"/>
      <c r="L211" s="694"/>
      <c r="M211" s="694"/>
    </row>
    <row r="212" spans="2:13" ht="12.75">
      <c r="B212" s="692" t="s">
        <v>335</v>
      </c>
      <c r="C212" s="692"/>
      <c r="D212" s="692"/>
      <c r="E212" s="157"/>
      <c r="F212" s="693"/>
      <c r="G212" s="693"/>
      <c r="H212" s="88"/>
      <c r="I212" s="694"/>
      <c r="J212" s="694"/>
      <c r="K212" s="694"/>
      <c r="L212" s="694"/>
      <c r="M212" s="694"/>
    </row>
    <row r="213" spans="2:13" ht="13.5" customHeight="1">
      <c r="B213" s="692" t="s">
        <v>227</v>
      </c>
      <c r="C213" s="692"/>
      <c r="D213" s="692"/>
      <c r="E213" s="157"/>
      <c r="F213" s="765"/>
      <c r="G213" s="765"/>
      <c r="H213" s="158"/>
      <c r="I213" s="777"/>
      <c r="J213" s="777"/>
      <c r="K213" s="777"/>
      <c r="L213" s="777"/>
      <c r="M213" s="777"/>
    </row>
    <row r="214" spans="2:13" ht="15.75" customHeight="1">
      <c r="B214" s="89" t="s">
        <v>530</v>
      </c>
      <c r="C214" s="89"/>
      <c r="D214" s="89"/>
      <c r="E214" s="157"/>
      <c r="F214" s="693"/>
      <c r="G214" s="693"/>
      <c r="H214" s="92"/>
      <c r="I214" s="694"/>
      <c r="J214" s="694"/>
      <c r="K214" s="694"/>
      <c r="L214" s="694"/>
      <c r="M214" s="694"/>
    </row>
    <row r="215" spans="2:13" ht="12.75">
      <c r="B215" s="89"/>
      <c r="C215" s="89"/>
      <c r="D215" s="89"/>
      <c r="E215" s="157"/>
      <c r="F215" s="693"/>
      <c r="G215" s="693"/>
      <c r="H215" s="92"/>
      <c r="I215" s="704"/>
      <c r="J215" s="704"/>
      <c r="K215" s="704"/>
      <c r="L215" s="704"/>
      <c r="M215" s="704"/>
    </row>
    <row r="216" spans="2:13" ht="13.5" customHeight="1">
      <c r="B216" s="89" t="s">
        <v>228</v>
      </c>
      <c r="C216" s="89"/>
      <c r="D216" s="89"/>
      <c r="E216" s="157"/>
      <c r="F216" s="693"/>
      <c r="G216" s="693"/>
      <c r="H216" s="92"/>
      <c r="I216" s="694"/>
      <c r="J216" s="694"/>
      <c r="K216" s="694"/>
      <c r="L216" s="694"/>
      <c r="M216" s="694"/>
    </row>
    <row r="217" spans="2:13" ht="13.5" customHeight="1">
      <c r="B217" s="89" t="s">
        <v>229</v>
      </c>
      <c r="C217" s="89"/>
      <c r="D217" s="89"/>
      <c r="E217" s="157"/>
      <c r="F217" s="693"/>
      <c r="G217" s="693"/>
      <c r="H217" s="92"/>
      <c r="I217" s="704"/>
      <c r="J217" s="704"/>
      <c r="K217" s="704"/>
      <c r="L217" s="704"/>
      <c r="M217" s="704"/>
    </row>
    <row r="218" spans="2:13" ht="13.5" customHeight="1">
      <c r="B218" s="89" t="s">
        <v>335</v>
      </c>
      <c r="C218" s="89"/>
      <c r="D218" s="89"/>
      <c r="E218" s="157"/>
      <c r="F218" s="765"/>
      <c r="G218" s="765"/>
      <c r="H218" s="159"/>
      <c r="I218" s="778"/>
      <c r="J218" s="778"/>
      <c r="K218" s="778"/>
      <c r="L218" s="778"/>
      <c r="M218" s="778"/>
    </row>
    <row r="219" spans="2:13" ht="15.75" customHeight="1">
      <c r="B219" s="89" t="s">
        <v>230</v>
      </c>
      <c r="C219" s="89"/>
      <c r="D219" s="89"/>
      <c r="E219" s="157"/>
      <c r="F219" s="693"/>
      <c r="G219" s="693"/>
      <c r="H219" s="92"/>
      <c r="I219" s="779"/>
      <c r="J219" s="779"/>
      <c r="K219" s="779"/>
      <c r="L219" s="779"/>
      <c r="M219" s="779"/>
    </row>
    <row r="220" spans="1:13" s="44" customFormat="1" ht="12.75">
      <c r="A220" s="73"/>
      <c r="B220" s="89"/>
      <c r="C220" s="89"/>
      <c r="D220" s="89"/>
      <c r="E220" s="157"/>
      <c r="F220" s="693"/>
      <c r="G220" s="693"/>
      <c r="H220" s="92"/>
      <c r="I220" s="704"/>
      <c r="J220" s="704"/>
      <c r="K220" s="704"/>
      <c r="L220" s="704"/>
      <c r="M220" s="704"/>
    </row>
    <row r="221" spans="1:15" s="44" customFormat="1" ht="12.75">
      <c r="A221" s="73"/>
      <c r="B221" s="89" t="s">
        <v>317</v>
      </c>
      <c r="C221" s="89"/>
      <c r="D221" s="89"/>
      <c r="E221" s="157"/>
      <c r="F221" s="693"/>
      <c r="G221" s="693"/>
      <c r="H221" s="92"/>
      <c r="I221" s="694"/>
      <c r="J221" s="694"/>
      <c r="K221" s="694"/>
      <c r="L221" s="694"/>
      <c r="M221" s="694"/>
      <c r="O221" s="512">
        <f>+L221-'TCP 21.1 - IXB - Efnahr'!G9</f>
        <v>0</v>
      </c>
    </row>
    <row r="222" spans="2:15" ht="15.75" customHeight="1" thickBot="1">
      <c r="B222" s="89" t="s">
        <v>231</v>
      </c>
      <c r="C222" s="89"/>
      <c r="D222" s="89"/>
      <c r="E222" s="157"/>
      <c r="F222" s="683"/>
      <c r="G222" s="683"/>
      <c r="H222" s="160"/>
      <c r="I222" s="702"/>
      <c r="J222" s="702"/>
      <c r="K222" s="702"/>
      <c r="L222" s="702"/>
      <c r="M222" s="702"/>
      <c r="O222" s="513">
        <f>+L222-'TCP 21.1 - IXB - Efnahr'!F9</f>
        <v>0</v>
      </c>
    </row>
    <row r="223" spans="2:12" ht="13.5" thickTop="1">
      <c r="B223" s="73"/>
      <c r="C223" s="73"/>
      <c r="D223" s="73"/>
      <c r="E223" s="73"/>
      <c r="F223" s="73"/>
      <c r="G223" s="73"/>
      <c r="H223" s="73"/>
      <c r="I223" s="73"/>
      <c r="J223" s="73"/>
      <c r="K223" s="73"/>
      <c r="L223" s="73"/>
    </row>
    <row r="224" spans="2:13" ht="12.75">
      <c r="B224" s="73" t="s">
        <v>318</v>
      </c>
      <c r="C224" s="73"/>
      <c r="D224" s="73"/>
      <c r="E224" s="73"/>
      <c r="F224" s="693" t="s">
        <v>319</v>
      </c>
      <c r="G224" s="693"/>
      <c r="H224" s="102" t="s">
        <v>320</v>
      </c>
      <c r="I224" s="703" t="s">
        <v>321</v>
      </c>
      <c r="J224" s="703"/>
      <c r="K224" s="703"/>
      <c r="L224" s="704"/>
      <c r="M224" s="704"/>
    </row>
    <row r="225" spans="2:12" ht="12.75">
      <c r="B225" s="73"/>
      <c r="C225" s="73"/>
      <c r="D225" s="73"/>
      <c r="E225" s="73"/>
      <c r="F225" s="73"/>
      <c r="G225" s="73"/>
      <c r="H225" s="73"/>
      <c r="I225" s="73"/>
      <c r="J225" s="73"/>
      <c r="K225" s="73"/>
      <c r="L225" s="73"/>
    </row>
    <row r="226" spans="2:12" ht="12.75">
      <c r="B226" s="73" t="s">
        <v>322</v>
      </c>
      <c r="C226" s="73"/>
      <c r="D226" s="73"/>
      <c r="E226" s="73"/>
      <c r="F226" s="73"/>
      <c r="G226" s="73"/>
      <c r="H226" s="73"/>
      <c r="I226" s="73"/>
      <c r="J226" s="73"/>
      <c r="K226" s="73"/>
      <c r="L226" s="73"/>
    </row>
    <row r="227" spans="2:13" ht="12.75">
      <c r="B227" s="73"/>
      <c r="C227" s="73"/>
      <c r="D227" s="73"/>
      <c r="E227" s="73"/>
      <c r="F227" s="73"/>
      <c r="G227" s="73"/>
      <c r="H227" s="73"/>
      <c r="I227" s="73"/>
      <c r="J227" s="705" t="s">
        <v>323</v>
      </c>
      <c r="K227" s="705"/>
      <c r="L227" s="705" t="s">
        <v>324</v>
      </c>
      <c r="M227" s="705"/>
    </row>
    <row r="228" spans="2:13" ht="12.75">
      <c r="B228" s="682" t="s">
        <v>325</v>
      </c>
      <c r="C228" s="682"/>
      <c r="D228" s="682"/>
      <c r="E228" s="682"/>
      <c r="F228" s="682"/>
      <c r="G228" s="682"/>
      <c r="H228" s="682"/>
      <c r="I228" s="682"/>
      <c r="J228" s="674"/>
      <c r="K228" s="674"/>
      <c r="L228" s="674"/>
      <c r="M228" s="674"/>
    </row>
    <row r="229" spans="2:13" ht="12.75">
      <c r="B229" s="682" t="s">
        <v>326</v>
      </c>
      <c r="C229" s="682"/>
      <c r="D229" s="682"/>
      <c r="E229" s="682"/>
      <c r="F229" s="682"/>
      <c r="G229" s="682"/>
      <c r="H229" s="682"/>
      <c r="I229" s="682"/>
      <c r="J229" s="674"/>
      <c r="K229" s="674"/>
      <c r="L229" s="674"/>
      <c r="M229" s="674"/>
    </row>
    <row r="230" spans="2:13" ht="12.75">
      <c r="B230" s="682" t="s">
        <v>327</v>
      </c>
      <c r="C230" s="682"/>
      <c r="D230" s="682"/>
      <c r="E230" s="682"/>
      <c r="F230" s="682"/>
      <c r="G230" s="682"/>
      <c r="H230" s="682"/>
      <c r="I230" s="682"/>
      <c r="J230" s="674"/>
      <c r="K230" s="674"/>
      <c r="L230" s="674"/>
      <c r="M230" s="674"/>
    </row>
    <row r="231" spans="2:12" ht="12.75">
      <c r="B231" s="73"/>
      <c r="C231" s="73"/>
      <c r="D231" s="73"/>
      <c r="E231" s="73"/>
      <c r="F231" s="73"/>
      <c r="G231" s="73"/>
      <c r="H231" s="73"/>
      <c r="I231" s="73"/>
      <c r="J231" s="73"/>
      <c r="K231" s="73"/>
      <c r="L231" s="73"/>
    </row>
    <row r="232" spans="2:13" ht="12.75">
      <c r="B232" s="681" t="s">
        <v>328</v>
      </c>
      <c r="C232" s="681"/>
      <c r="D232" s="681"/>
      <c r="E232" s="681"/>
      <c r="F232" s="681"/>
      <c r="G232" s="681"/>
      <c r="H232" s="681"/>
      <c r="I232" s="681"/>
      <c r="J232" s="681"/>
      <c r="K232" s="681"/>
      <c r="L232" s="681"/>
      <c r="M232" s="681"/>
    </row>
    <row r="233" spans="2:13" ht="12.75">
      <c r="B233" s="681"/>
      <c r="C233" s="681"/>
      <c r="D233" s="681"/>
      <c r="E233" s="681"/>
      <c r="F233" s="681"/>
      <c r="G233" s="681"/>
      <c r="H233" s="681"/>
      <c r="I233" s="681"/>
      <c r="J233" s="681"/>
      <c r="K233" s="681"/>
      <c r="L233" s="681"/>
      <c r="M233" s="681"/>
    </row>
    <row r="234" spans="2:13" ht="12.75">
      <c r="B234" s="319"/>
      <c r="C234" s="319"/>
      <c r="D234" s="319"/>
      <c r="E234" s="319"/>
      <c r="F234" s="319"/>
      <c r="G234" s="319"/>
      <c r="H234" s="319"/>
      <c r="I234" s="319"/>
      <c r="J234" s="319"/>
      <c r="K234" s="319"/>
      <c r="L234" s="319"/>
      <c r="M234" s="319"/>
    </row>
    <row r="235" spans="2:12" ht="12.75">
      <c r="B235" s="73"/>
      <c r="C235" s="73"/>
      <c r="D235" s="73"/>
      <c r="E235" s="73"/>
      <c r="F235" s="73"/>
      <c r="G235" s="73"/>
      <c r="H235" s="73"/>
      <c r="I235" s="73"/>
      <c r="J235" s="73"/>
      <c r="K235" s="73"/>
      <c r="L235" s="73"/>
    </row>
    <row r="236" spans="1:12" s="314" customFormat="1" ht="12.75">
      <c r="A236" s="74" t="s">
        <v>566</v>
      </c>
      <c r="B236" s="73"/>
      <c r="C236" s="73"/>
      <c r="D236" s="73"/>
      <c r="E236" s="73"/>
      <c r="F236" s="73"/>
      <c r="G236" s="73"/>
      <c r="H236" s="73"/>
      <c r="I236" s="73"/>
      <c r="J236" s="73"/>
      <c r="K236" s="73"/>
      <c r="L236" s="73"/>
    </row>
    <row r="237" spans="2:14" ht="12.75">
      <c r="B237" s="73"/>
      <c r="C237" s="73"/>
      <c r="K237" s="662" t="s">
        <v>142</v>
      </c>
      <c r="L237" s="663"/>
      <c r="M237" s="85" t="s">
        <v>143</v>
      </c>
      <c r="N237" s="314"/>
    </row>
    <row r="238" spans="2:20" ht="12.75" customHeight="1">
      <c r="B238" s="677" t="s">
        <v>567</v>
      </c>
      <c r="C238" s="677"/>
      <c r="D238" s="677"/>
      <c r="E238" s="677"/>
      <c r="F238" s="677"/>
      <c r="G238" s="677"/>
      <c r="H238" s="677"/>
      <c r="I238" s="677"/>
      <c r="J238" s="677"/>
      <c r="K238" s="654"/>
      <c r="L238" s="655"/>
      <c r="M238" s="491"/>
      <c r="N238" s="314"/>
      <c r="O238" s="555" t="s">
        <v>694</v>
      </c>
      <c r="P238" s="555"/>
      <c r="Q238" s="555"/>
      <c r="R238" s="555"/>
      <c r="S238" s="555"/>
      <c r="T238" s="555"/>
    </row>
    <row r="239" spans="2:13" ht="12.75">
      <c r="B239" s="666" t="s">
        <v>568</v>
      </c>
      <c r="C239" s="666"/>
      <c r="D239" s="666"/>
      <c r="E239" s="666"/>
      <c r="F239" s="666"/>
      <c r="G239" s="666"/>
      <c r="H239" s="666"/>
      <c r="I239" s="666"/>
      <c r="J239" s="666"/>
      <c r="K239" s="654"/>
      <c r="L239" s="655"/>
      <c r="M239" s="491"/>
    </row>
    <row r="240" spans="2:13" ht="12.75">
      <c r="B240" s="666" t="s">
        <v>569</v>
      </c>
      <c r="C240" s="666"/>
      <c r="D240" s="666"/>
      <c r="E240" s="666"/>
      <c r="F240" s="666"/>
      <c r="G240" s="666"/>
      <c r="H240" s="666"/>
      <c r="I240" s="666"/>
      <c r="J240" s="666"/>
      <c r="K240" s="654"/>
      <c r="L240" s="655"/>
      <c r="M240" s="491"/>
    </row>
    <row r="241" spans="2:13" ht="12.75">
      <c r="B241" s="666" t="s">
        <v>229</v>
      </c>
      <c r="C241" s="666"/>
      <c r="D241" s="666"/>
      <c r="E241" s="666"/>
      <c r="F241" s="666"/>
      <c r="G241" s="666"/>
      <c r="H241" s="666"/>
      <c r="I241" s="666"/>
      <c r="J241" s="666"/>
      <c r="K241" s="644"/>
      <c r="L241" s="645"/>
      <c r="M241" s="491"/>
    </row>
    <row r="242" spans="2:13" ht="12.75">
      <c r="B242" s="666" t="s">
        <v>541</v>
      </c>
      <c r="C242" s="666"/>
      <c r="D242" s="666"/>
      <c r="E242" s="666"/>
      <c r="F242" s="666"/>
      <c r="G242" s="666"/>
      <c r="H242" s="666"/>
      <c r="I242" s="666"/>
      <c r="J242" s="666"/>
      <c r="K242" s="654"/>
      <c r="L242" s="655"/>
      <c r="M242" s="492"/>
    </row>
    <row r="243" spans="2:16" ht="12.75">
      <c r="B243" s="669" t="s">
        <v>570</v>
      </c>
      <c r="C243" s="669"/>
      <c r="D243" s="669"/>
      <c r="E243" s="669"/>
      <c r="F243" s="669"/>
      <c r="G243" s="669"/>
      <c r="H243" s="669"/>
      <c r="I243" s="669"/>
      <c r="J243" s="669"/>
      <c r="K243" s="678">
        <f>SUM(K238:L242)</f>
        <v>0</v>
      </c>
      <c r="L243" s="679"/>
      <c r="M243" s="62">
        <f>SUM(M238:M242)</f>
        <v>0</v>
      </c>
      <c r="O243" s="512">
        <f>+K243-'TCP 21.1 - IXB - Efnahr'!F8</f>
        <v>0</v>
      </c>
      <c r="P243" s="512">
        <f>+M243-'TCP 21.1 - IXB - Efnahr'!G8</f>
        <v>0</v>
      </c>
    </row>
    <row r="244" spans="2:12" s="314" customFormat="1" ht="12.75">
      <c r="B244" s="73"/>
      <c r="C244" s="73"/>
      <c r="D244" s="73"/>
      <c r="E244" s="73"/>
      <c r="F244" s="73"/>
      <c r="G244" s="73"/>
      <c r="H244" s="73"/>
      <c r="I244" s="73"/>
      <c r="J244" s="73"/>
      <c r="K244" s="73"/>
      <c r="L244" s="73"/>
    </row>
    <row r="245" spans="2:12" s="314" customFormat="1" ht="12.75">
      <c r="B245" s="73"/>
      <c r="C245" s="73"/>
      <c r="D245" s="73"/>
      <c r="E245" s="73"/>
      <c r="F245" s="73"/>
      <c r="G245" s="73"/>
      <c r="H245" s="73"/>
      <c r="I245" s="73"/>
      <c r="J245" s="73"/>
      <c r="K245" s="73"/>
      <c r="L245" s="73"/>
    </row>
    <row r="246" spans="2:12" ht="12.75">
      <c r="B246" s="73"/>
      <c r="C246" s="73"/>
      <c r="D246" s="73"/>
      <c r="E246" s="73"/>
      <c r="F246" s="73"/>
      <c r="G246" s="73"/>
      <c r="H246" s="73"/>
      <c r="I246" s="73"/>
      <c r="J246" s="73"/>
      <c r="K246" s="73"/>
      <c r="L246" s="73"/>
    </row>
    <row r="247" spans="1:13" s="1" customFormat="1" ht="15.75" customHeight="1">
      <c r="A247" s="619" t="s">
        <v>505</v>
      </c>
      <c r="B247" s="619"/>
      <c r="C247" s="619"/>
      <c r="D247" s="619"/>
      <c r="E247" s="619"/>
      <c r="F247" s="619"/>
      <c r="G247" s="619"/>
      <c r="H247" s="619"/>
      <c r="I247" s="619"/>
      <c r="J247" s="619"/>
      <c r="K247" s="619"/>
      <c r="L247" s="619"/>
      <c r="M247" s="619"/>
    </row>
    <row r="248" spans="1:13" s="161" customFormat="1" ht="18" thickBot="1">
      <c r="A248" s="696" t="s">
        <v>131</v>
      </c>
      <c r="B248" s="696"/>
      <c r="C248" s="696"/>
      <c r="D248" s="696"/>
      <c r="E248" s="696"/>
      <c r="F248" s="696"/>
      <c r="G248" s="696"/>
      <c r="H248" s="696"/>
      <c r="I248" s="696"/>
      <c r="J248" s="696"/>
      <c r="K248" s="696"/>
      <c r="L248" s="696"/>
      <c r="M248" s="696"/>
    </row>
    <row r="249" spans="2:3" ht="12.75">
      <c r="B249" s="73"/>
      <c r="C249" s="73"/>
    </row>
    <row r="250" spans="1:12" ht="12.75">
      <c r="A250" s="74" t="s">
        <v>563</v>
      </c>
      <c r="B250" s="73"/>
      <c r="C250" s="73"/>
      <c r="D250" s="73"/>
      <c r="E250" s="73"/>
      <c r="F250" s="73"/>
      <c r="G250" s="73"/>
      <c r="H250" s="73"/>
      <c r="I250" s="73"/>
      <c r="J250" s="73"/>
      <c r="K250" s="73"/>
      <c r="L250" s="73"/>
    </row>
    <row r="251" spans="1:14" ht="12.75">
      <c r="A251" s="74"/>
      <c r="B251" s="73"/>
      <c r="C251" s="73"/>
      <c r="D251" s="73"/>
      <c r="E251" s="73"/>
      <c r="F251" s="73"/>
      <c r="G251" s="73"/>
      <c r="H251" s="73"/>
      <c r="I251" s="73"/>
      <c r="J251" s="73"/>
      <c r="K251" s="73"/>
      <c r="L251" s="73"/>
      <c r="N251" s="314"/>
    </row>
    <row r="252" spans="1:12" ht="12.75">
      <c r="A252" s="74"/>
      <c r="B252" s="73"/>
      <c r="C252" s="73"/>
      <c r="D252" s="73"/>
      <c r="E252" s="73"/>
      <c r="F252" s="73"/>
      <c r="G252" s="73"/>
      <c r="H252" s="73"/>
      <c r="I252" s="73"/>
      <c r="J252" s="73"/>
      <c r="K252" s="73"/>
      <c r="L252" s="73"/>
    </row>
    <row r="253" spans="1:12" ht="12.75">
      <c r="A253" s="74"/>
      <c r="B253" s="73"/>
      <c r="C253" s="73"/>
      <c r="D253" s="73"/>
      <c r="E253" s="73"/>
      <c r="F253" s="73"/>
      <c r="G253" s="73"/>
      <c r="H253" s="73"/>
      <c r="I253" s="73"/>
      <c r="J253" s="73"/>
      <c r="K253" s="73"/>
      <c r="L253" s="73"/>
    </row>
    <row r="254" spans="1:12" ht="12.75">
      <c r="A254" s="74"/>
      <c r="B254" s="73"/>
      <c r="C254" s="73"/>
      <c r="D254" s="73"/>
      <c r="E254" s="73"/>
      <c r="F254" s="73"/>
      <c r="G254" s="73"/>
      <c r="H254" s="73"/>
      <c r="I254" s="73"/>
      <c r="J254" s="73"/>
      <c r="K254" s="73"/>
      <c r="L254" s="73"/>
    </row>
    <row r="255" spans="1:12" ht="15" customHeight="1">
      <c r="A255" s="74"/>
      <c r="B255" s="73"/>
      <c r="C255" s="73"/>
      <c r="D255" s="73"/>
      <c r="E255" s="73"/>
      <c r="F255" s="73"/>
      <c r="G255" s="73"/>
      <c r="H255" s="73"/>
      <c r="I255" s="73"/>
      <c r="J255" s="73"/>
      <c r="K255" s="73"/>
      <c r="L255" s="73"/>
    </row>
    <row r="256" spans="1:13" ht="15" customHeight="1">
      <c r="A256" s="74"/>
      <c r="B256" s="684" t="s">
        <v>584</v>
      </c>
      <c r="C256" s="685"/>
      <c r="D256" s="685"/>
      <c r="E256" s="685"/>
      <c r="F256" s="685"/>
      <c r="G256" s="686"/>
      <c r="H256" s="399" t="s">
        <v>557</v>
      </c>
      <c r="I256" s="736" t="s">
        <v>558</v>
      </c>
      <c r="J256" s="661"/>
      <c r="K256" s="736" t="s">
        <v>559</v>
      </c>
      <c r="L256" s="660"/>
      <c r="M256" s="661"/>
    </row>
    <row r="257" spans="1:13" ht="15" customHeight="1">
      <c r="A257" s="74"/>
      <c r="B257" s="646" t="s">
        <v>560</v>
      </c>
      <c r="C257" s="647"/>
      <c r="D257" s="647"/>
      <c r="E257" s="647"/>
      <c r="F257" s="647"/>
      <c r="G257" s="648"/>
      <c r="H257" s="302"/>
      <c r="I257" s="677"/>
      <c r="J257" s="677"/>
      <c r="K257" s="675"/>
      <c r="L257" s="706"/>
      <c r="M257" s="676"/>
    </row>
    <row r="258" spans="1:13" ht="15" customHeight="1">
      <c r="A258" s="74"/>
      <c r="B258" s="646" t="s">
        <v>561</v>
      </c>
      <c r="C258" s="647"/>
      <c r="D258" s="647"/>
      <c r="E258" s="647"/>
      <c r="F258" s="647"/>
      <c r="G258" s="648"/>
      <c r="H258" s="302"/>
      <c r="I258" s="677"/>
      <c r="J258" s="677"/>
      <c r="K258" s="675"/>
      <c r="L258" s="706"/>
      <c r="M258" s="676"/>
    </row>
    <row r="259" spans="1:13" ht="15" customHeight="1">
      <c r="A259" s="74"/>
      <c r="B259" s="646" t="s">
        <v>562</v>
      </c>
      <c r="C259" s="647"/>
      <c r="D259" s="647"/>
      <c r="E259" s="647"/>
      <c r="F259" s="647"/>
      <c r="G259" s="648"/>
      <c r="H259" s="302"/>
      <c r="I259" s="677"/>
      <c r="J259" s="677"/>
      <c r="K259" s="675"/>
      <c r="L259" s="706"/>
      <c r="M259" s="676"/>
    </row>
    <row r="260" spans="1:12" ht="15" customHeight="1">
      <c r="A260" s="74"/>
      <c r="B260" s="73"/>
      <c r="C260" s="73"/>
      <c r="D260" s="73"/>
      <c r="E260" s="73"/>
      <c r="F260" s="73"/>
      <c r="G260" s="73"/>
      <c r="H260" s="73"/>
      <c r="I260" s="73"/>
      <c r="J260" s="73"/>
      <c r="K260" s="73"/>
      <c r="L260" s="73"/>
    </row>
    <row r="261" spans="1:12" ht="15" customHeight="1">
      <c r="A261" s="74"/>
      <c r="B261" s="73"/>
      <c r="C261" s="73"/>
      <c r="D261" s="73"/>
      <c r="E261" s="73"/>
      <c r="F261" s="73"/>
      <c r="G261" s="73"/>
      <c r="H261" s="73"/>
      <c r="I261" s="73"/>
      <c r="J261" s="73"/>
      <c r="K261" s="73"/>
      <c r="L261" s="73"/>
    </row>
    <row r="262" spans="2:13" ht="12.75" customHeight="1">
      <c r="B262" s="684" t="s">
        <v>585</v>
      </c>
      <c r="C262" s="685"/>
      <c r="D262" s="685"/>
      <c r="E262" s="685"/>
      <c r="F262" s="685"/>
      <c r="G262" s="686"/>
      <c r="H262" s="399" t="s">
        <v>557</v>
      </c>
      <c r="I262" s="736" t="s">
        <v>558</v>
      </c>
      <c r="J262" s="661"/>
      <c r="K262" s="736" t="s">
        <v>559</v>
      </c>
      <c r="L262" s="660"/>
      <c r="M262" s="661"/>
    </row>
    <row r="263" spans="2:13" ht="12.75" customHeight="1">
      <c r="B263" s="646" t="s">
        <v>560</v>
      </c>
      <c r="C263" s="647"/>
      <c r="D263" s="647"/>
      <c r="E263" s="647"/>
      <c r="F263" s="647"/>
      <c r="G263" s="648"/>
      <c r="H263" s="302"/>
      <c r="I263" s="677"/>
      <c r="J263" s="677"/>
      <c r="K263" s="675"/>
      <c r="L263" s="706"/>
      <c r="M263" s="676"/>
    </row>
    <row r="264" spans="2:13" ht="12.75" customHeight="1">
      <c r="B264" s="646" t="s">
        <v>561</v>
      </c>
      <c r="C264" s="647"/>
      <c r="D264" s="647"/>
      <c r="E264" s="647"/>
      <c r="F264" s="647"/>
      <c r="G264" s="648"/>
      <c r="H264" s="302"/>
      <c r="I264" s="677"/>
      <c r="J264" s="677"/>
      <c r="K264" s="675"/>
      <c r="L264" s="706"/>
      <c r="M264" s="676"/>
    </row>
    <row r="265" spans="2:13" ht="12.75" customHeight="1">
      <c r="B265" s="646" t="s">
        <v>562</v>
      </c>
      <c r="C265" s="647"/>
      <c r="D265" s="647"/>
      <c r="E265" s="647"/>
      <c r="F265" s="647"/>
      <c r="G265" s="648"/>
      <c r="H265" s="302"/>
      <c r="I265" s="677"/>
      <c r="J265" s="677"/>
      <c r="K265" s="675"/>
      <c r="L265" s="706"/>
      <c r="M265" s="676"/>
    </row>
    <row r="266" spans="2:13" ht="12.75" customHeight="1">
      <c r="B266" s="395"/>
      <c r="C266" s="395"/>
      <c r="D266" s="395"/>
      <c r="E266" s="395"/>
      <c r="F266" s="395"/>
      <c r="G266" s="395"/>
      <c r="H266" s="94"/>
      <c r="I266" s="402"/>
      <c r="J266" s="402"/>
      <c r="K266" s="403"/>
      <c r="L266" s="403"/>
      <c r="M266" s="403"/>
    </row>
    <row r="267" spans="2:13" ht="12.75" customHeight="1">
      <c r="B267" s="73"/>
      <c r="C267" s="73"/>
      <c r="K267" s="662" t="s">
        <v>142</v>
      </c>
      <c r="L267" s="663"/>
      <c r="M267" s="85" t="s">
        <v>143</v>
      </c>
    </row>
    <row r="268" spans="2:13" ht="12.75" customHeight="1">
      <c r="B268" s="677" t="s">
        <v>586</v>
      </c>
      <c r="C268" s="677"/>
      <c r="D268" s="677"/>
      <c r="E268" s="677"/>
      <c r="F268" s="677"/>
      <c r="G268" s="677"/>
      <c r="H268" s="677"/>
      <c r="I268" s="677"/>
      <c r="J268" s="677"/>
      <c r="K268" s="667"/>
      <c r="L268" s="668"/>
      <c r="M268" s="87"/>
    </row>
    <row r="269" spans="2:13" ht="12.75" customHeight="1">
      <c r="B269" s="666" t="s">
        <v>587</v>
      </c>
      <c r="C269" s="666"/>
      <c r="D269" s="666"/>
      <c r="E269" s="666"/>
      <c r="F269" s="666"/>
      <c r="G269" s="666"/>
      <c r="H269" s="666"/>
      <c r="I269" s="666"/>
      <c r="J269" s="666"/>
      <c r="K269" s="667"/>
      <c r="L269" s="668"/>
      <c r="M269" s="87"/>
    </row>
    <row r="270" spans="2:13" ht="12.75" customHeight="1">
      <c r="B270" s="666" t="s">
        <v>588</v>
      </c>
      <c r="C270" s="666"/>
      <c r="D270" s="666"/>
      <c r="E270" s="666"/>
      <c r="F270" s="666"/>
      <c r="G270" s="666"/>
      <c r="H270" s="666"/>
      <c r="I270" s="666"/>
      <c r="J270" s="666"/>
      <c r="K270" s="667"/>
      <c r="L270" s="668"/>
      <c r="M270" s="87"/>
    </row>
    <row r="271" spans="2:13" ht="12.75" customHeight="1">
      <c r="B271" s="666" t="s">
        <v>589</v>
      </c>
      <c r="C271" s="666"/>
      <c r="D271" s="666"/>
      <c r="E271" s="666"/>
      <c r="F271" s="666"/>
      <c r="G271" s="666"/>
      <c r="H271" s="666"/>
      <c r="I271" s="666"/>
      <c r="J271" s="666"/>
      <c r="K271" s="667"/>
      <c r="L271" s="668"/>
      <c r="M271" s="82"/>
    </row>
    <row r="272" spans="2:13" ht="12.75" customHeight="1">
      <c r="B272" s="670" t="s">
        <v>630</v>
      </c>
      <c r="C272" s="671"/>
      <c r="D272" s="671"/>
      <c r="E272" s="671"/>
      <c r="F272" s="671"/>
      <c r="G272" s="671"/>
      <c r="H272" s="671"/>
      <c r="I272" s="671"/>
      <c r="J272" s="671"/>
      <c r="K272" s="672"/>
      <c r="L272" s="673"/>
      <c r="M272" s="82"/>
    </row>
    <row r="273" spans="2:16" ht="12.75" customHeight="1">
      <c r="B273" s="669" t="s">
        <v>144</v>
      </c>
      <c r="C273" s="669"/>
      <c r="D273" s="669"/>
      <c r="E273" s="669"/>
      <c r="F273" s="669"/>
      <c r="G273" s="669"/>
      <c r="H273" s="669"/>
      <c r="I273" s="669"/>
      <c r="J273" s="669"/>
      <c r="K273" s="641">
        <f>SUM(K268:L272)</f>
        <v>0</v>
      </c>
      <c r="L273" s="643"/>
      <c r="M273" s="419">
        <f>SUM(M268:M272)</f>
        <v>0</v>
      </c>
      <c r="O273" s="512">
        <f>+K273-'TCP 21.1 - IXB - Efnahr'!F10</f>
        <v>0</v>
      </c>
      <c r="P273" s="512">
        <f>+M273-'TCP 21.1 - IXB - Efnahr'!G10</f>
        <v>0</v>
      </c>
    </row>
    <row r="274" spans="2:13" ht="12.75" customHeight="1">
      <c r="B274" s="395"/>
      <c r="C274" s="395"/>
      <c r="D274" s="395"/>
      <c r="E274" s="395"/>
      <c r="F274" s="395"/>
      <c r="G274" s="395"/>
      <c r="H274" s="94"/>
      <c r="I274" s="402"/>
      <c r="J274" s="402"/>
      <c r="K274" s="403"/>
      <c r="L274" s="403"/>
      <c r="M274" s="403"/>
    </row>
    <row r="275" spans="2:13" ht="12.75" customHeight="1">
      <c r="B275" s="418" t="s">
        <v>590</v>
      </c>
      <c r="C275" s="395"/>
      <c r="D275" s="395"/>
      <c r="E275" s="395"/>
      <c r="F275" s="395"/>
      <c r="G275" s="395"/>
      <c r="H275" s="94"/>
      <c r="I275" s="402"/>
      <c r="J275" s="402"/>
      <c r="K275" s="403"/>
      <c r="L275" s="403"/>
      <c r="M275" s="403"/>
    </row>
    <row r="276" spans="2:13" ht="12.75" customHeight="1">
      <c r="B276" s="395"/>
      <c r="C276" s="395"/>
      <c r="D276" s="395"/>
      <c r="E276" s="395"/>
      <c r="F276" s="395"/>
      <c r="G276" s="395"/>
      <c r="H276" s="657" t="s">
        <v>591</v>
      </c>
      <c r="I276" s="658"/>
      <c r="J276" s="659"/>
      <c r="K276" s="660" t="s">
        <v>76</v>
      </c>
      <c r="L276" s="660"/>
      <c r="M276" s="661"/>
    </row>
    <row r="277" spans="2:13" ht="12.75" customHeight="1">
      <c r="B277" s="417" t="s">
        <v>631</v>
      </c>
      <c r="C277" s="395"/>
      <c r="D277" s="395"/>
      <c r="E277" s="395"/>
      <c r="F277" s="395"/>
      <c r="G277" s="395"/>
      <c r="H277" s="416" t="s">
        <v>142</v>
      </c>
      <c r="I277" s="675" t="s">
        <v>145</v>
      </c>
      <c r="J277" s="676"/>
      <c r="K277" s="662" t="s">
        <v>142</v>
      </c>
      <c r="L277" s="663"/>
      <c r="M277" s="85" t="s">
        <v>143</v>
      </c>
    </row>
    <row r="278" spans="2:13" ht="12.75" customHeight="1">
      <c r="B278" s="646" t="s">
        <v>560</v>
      </c>
      <c r="C278" s="647"/>
      <c r="D278" s="647"/>
      <c r="E278" s="647"/>
      <c r="F278" s="647"/>
      <c r="G278" s="648"/>
      <c r="H278" s="495"/>
      <c r="I278" s="652"/>
      <c r="J278" s="652"/>
      <c r="K278" s="654"/>
      <c r="L278" s="655"/>
      <c r="M278" s="491"/>
    </row>
    <row r="279" spans="2:13" ht="12.75" customHeight="1">
      <c r="B279" s="646" t="s">
        <v>561</v>
      </c>
      <c r="C279" s="647"/>
      <c r="D279" s="647"/>
      <c r="E279" s="647"/>
      <c r="F279" s="647"/>
      <c r="G279" s="648"/>
      <c r="H279" s="496"/>
      <c r="I279" s="649"/>
      <c r="J279" s="649"/>
      <c r="K279" s="650"/>
      <c r="L279" s="651"/>
      <c r="M279" s="497"/>
    </row>
    <row r="280" spans="2:13" ht="12.75" customHeight="1">
      <c r="B280" s="646" t="s">
        <v>562</v>
      </c>
      <c r="C280" s="647"/>
      <c r="D280" s="647"/>
      <c r="E280" s="647"/>
      <c r="F280" s="647"/>
      <c r="G280" s="647"/>
      <c r="H280" s="495"/>
      <c r="I280" s="652"/>
      <c r="J280" s="652"/>
      <c r="K280" s="653"/>
      <c r="L280" s="653"/>
      <c r="M280" s="491"/>
    </row>
    <row r="281" spans="3:13" ht="12.75" customHeight="1">
      <c r="C281" s="395"/>
      <c r="D281" s="395"/>
      <c r="E281" s="395"/>
      <c r="F281" s="395"/>
      <c r="G281" s="395"/>
      <c r="H281" s="498"/>
      <c r="I281" s="656"/>
      <c r="J281" s="656"/>
      <c r="K281" s="664"/>
      <c r="L281" s="664"/>
      <c r="M281" s="409"/>
    </row>
    <row r="282" spans="2:13" ht="12.75" customHeight="1">
      <c r="B282" s="417" t="s">
        <v>632</v>
      </c>
      <c r="C282" s="395"/>
      <c r="D282" s="395"/>
      <c r="E282" s="395"/>
      <c r="F282" s="395"/>
      <c r="G282" s="395"/>
      <c r="H282" s="498"/>
      <c r="I282" s="656"/>
      <c r="J282" s="656"/>
      <c r="K282" s="665"/>
      <c r="L282" s="665"/>
      <c r="M282" s="409"/>
    </row>
    <row r="283" spans="2:13" ht="12.75" customHeight="1">
      <c r="B283" s="646" t="s">
        <v>560</v>
      </c>
      <c r="C283" s="647"/>
      <c r="D283" s="647"/>
      <c r="E283" s="647"/>
      <c r="F283" s="647"/>
      <c r="G283" s="648"/>
      <c r="H283" s="495"/>
      <c r="I283" s="652"/>
      <c r="J283" s="652"/>
      <c r="K283" s="654"/>
      <c r="L283" s="655"/>
      <c r="M283" s="491"/>
    </row>
    <row r="284" spans="2:13" ht="12.75" customHeight="1">
      <c r="B284" s="646" t="s">
        <v>561</v>
      </c>
      <c r="C284" s="647"/>
      <c r="D284" s="647"/>
      <c r="E284" s="647"/>
      <c r="F284" s="647"/>
      <c r="G284" s="648"/>
      <c r="H284" s="496"/>
      <c r="I284" s="649"/>
      <c r="J284" s="649"/>
      <c r="K284" s="650"/>
      <c r="L284" s="651"/>
      <c r="M284" s="497"/>
    </row>
    <row r="285" spans="2:13" ht="12.75" customHeight="1">
      <c r="B285" s="646" t="s">
        <v>562</v>
      </c>
      <c r="C285" s="647"/>
      <c r="D285" s="647"/>
      <c r="E285" s="647"/>
      <c r="F285" s="647"/>
      <c r="G285" s="647"/>
      <c r="H285" s="495"/>
      <c r="I285" s="652"/>
      <c r="J285" s="652"/>
      <c r="K285" s="653"/>
      <c r="L285" s="653"/>
      <c r="M285" s="491"/>
    </row>
    <row r="286" spans="2:13" ht="12.75" customHeight="1">
      <c r="B286" s="395"/>
      <c r="C286" s="395"/>
      <c r="D286" s="395"/>
      <c r="E286" s="395"/>
      <c r="F286" s="395"/>
      <c r="G286" s="395"/>
      <c r="H286" s="94"/>
      <c r="I286" s="402"/>
      <c r="J286" s="402"/>
      <c r="K286" s="403"/>
      <c r="L286" s="403"/>
      <c r="M286" s="403"/>
    </row>
    <row r="287" spans="2:13" ht="12.75" customHeight="1">
      <c r="B287" s="395"/>
      <c r="C287" s="395"/>
      <c r="D287" s="395"/>
      <c r="E287" s="395"/>
      <c r="F287" s="395"/>
      <c r="G287" s="395"/>
      <c r="H287" s="94"/>
      <c r="I287" s="402"/>
      <c r="J287" s="402"/>
      <c r="K287" s="403"/>
      <c r="L287" s="403"/>
      <c r="M287" s="403"/>
    </row>
    <row r="288" spans="1:3" ht="12.75">
      <c r="A288" s="315" t="s">
        <v>544</v>
      </c>
      <c r="B288" s="73"/>
      <c r="C288" s="73"/>
    </row>
    <row r="289" spans="2:13" ht="12.75">
      <c r="B289" s="73"/>
      <c r="C289" s="73"/>
      <c r="K289" s="662" t="s">
        <v>142</v>
      </c>
      <c r="L289" s="663"/>
      <c r="M289" s="85" t="s">
        <v>143</v>
      </c>
    </row>
    <row r="290" spans="2:13" ht="12.75" customHeight="1">
      <c r="B290" s="677" t="s">
        <v>473</v>
      </c>
      <c r="C290" s="677"/>
      <c r="D290" s="677"/>
      <c r="E290" s="677"/>
      <c r="F290" s="677"/>
      <c r="G290" s="677"/>
      <c r="H290" s="677"/>
      <c r="I290" s="677"/>
      <c r="J290" s="677"/>
      <c r="K290" s="654"/>
      <c r="L290" s="655"/>
      <c r="M290" s="491"/>
    </row>
    <row r="291" spans="2:13" ht="12.75">
      <c r="B291" s="666" t="s">
        <v>474</v>
      </c>
      <c r="C291" s="666"/>
      <c r="D291" s="666"/>
      <c r="E291" s="666"/>
      <c r="F291" s="666"/>
      <c r="G291" s="666"/>
      <c r="H291" s="666"/>
      <c r="I291" s="666"/>
      <c r="J291" s="666"/>
      <c r="K291" s="654"/>
      <c r="L291" s="655"/>
      <c r="M291" s="491"/>
    </row>
    <row r="292" spans="2:13" ht="12.75">
      <c r="B292" s="666" t="s">
        <v>262</v>
      </c>
      <c r="C292" s="666"/>
      <c r="D292" s="666"/>
      <c r="E292" s="666"/>
      <c r="F292" s="666"/>
      <c r="G292" s="666"/>
      <c r="H292" s="666"/>
      <c r="I292" s="666"/>
      <c r="J292" s="666"/>
      <c r="K292" s="654"/>
      <c r="L292" s="655"/>
      <c r="M292" s="491"/>
    </row>
    <row r="293" spans="2:13" ht="12.75">
      <c r="B293" s="666" t="s">
        <v>15</v>
      </c>
      <c r="C293" s="666"/>
      <c r="D293" s="666"/>
      <c r="E293" s="666"/>
      <c r="F293" s="666"/>
      <c r="G293" s="666"/>
      <c r="H293" s="666"/>
      <c r="I293" s="666"/>
      <c r="J293" s="666"/>
      <c r="K293" s="654"/>
      <c r="L293" s="655"/>
      <c r="M293" s="492"/>
    </row>
    <row r="294" spans="2:16" ht="12.75">
      <c r="B294" s="669" t="s">
        <v>144</v>
      </c>
      <c r="C294" s="669"/>
      <c r="D294" s="669"/>
      <c r="E294" s="669"/>
      <c r="F294" s="669"/>
      <c r="G294" s="669"/>
      <c r="H294" s="669"/>
      <c r="I294" s="669"/>
      <c r="J294" s="669"/>
      <c r="K294" s="678">
        <f>SUM(K290:L293)</f>
        <v>0</v>
      </c>
      <c r="L294" s="679"/>
      <c r="M294" s="62">
        <f>SUM(M290:M293)</f>
        <v>0</v>
      </c>
      <c r="O294" s="512">
        <f>+K294-'TCP 21.1 - IXB - Efnahr'!F17</f>
        <v>0</v>
      </c>
      <c r="P294" s="512">
        <f>+M294-'TCP 21.1 - IXB - Efnahr'!G17</f>
        <v>0</v>
      </c>
    </row>
    <row r="295" spans="2:3" ht="12.75">
      <c r="B295" s="73"/>
      <c r="C295" s="73"/>
    </row>
    <row r="296" spans="2:3" ht="12.75">
      <c r="B296" s="73"/>
      <c r="C296" s="73"/>
    </row>
    <row r="297" spans="1:13" ht="12.75">
      <c r="A297" s="315" t="s">
        <v>545</v>
      </c>
      <c r="B297" s="100"/>
      <c r="C297" s="100"/>
      <c r="D297" s="100"/>
      <c r="E297" s="100"/>
      <c r="F297" s="101"/>
      <c r="G297" s="101"/>
      <c r="H297" s="101"/>
      <c r="I297" s="101"/>
      <c r="J297" s="102"/>
      <c r="K297" s="102"/>
      <c r="L297" s="102"/>
      <c r="M297" s="102"/>
    </row>
    <row r="298" spans="2:13" ht="12.75">
      <c r="B298" s="83"/>
      <c r="C298" s="83"/>
      <c r="D298" s="83"/>
      <c r="E298" s="83"/>
      <c r="F298" s="83"/>
      <c r="G298" s="83"/>
      <c r="H298" s="83"/>
      <c r="I298" s="83"/>
      <c r="J298" s="83"/>
      <c r="K298" s="662" t="s">
        <v>142</v>
      </c>
      <c r="L298" s="663"/>
      <c r="M298" s="85" t="s">
        <v>143</v>
      </c>
    </row>
    <row r="299" spans="2:13" ht="12.75">
      <c r="B299" s="667" t="s">
        <v>314</v>
      </c>
      <c r="C299" s="691"/>
      <c r="D299" s="691"/>
      <c r="E299" s="691"/>
      <c r="F299" s="691"/>
      <c r="G299" s="691"/>
      <c r="H299" s="691"/>
      <c r="I299" s="691"/>
      <c r="J299" s="668"/>
      <c r="K299" s="654"/>
      <c r="L299" s="655"/>
      <c r="M299" s="491"/>
    </row>
    <row r="300" spans="2:13" ht="12.75">
      <c r="B300" s="667" t="s">
        <v>315</v>
      </c>
      <c r="C300" s="691"/>
      <c r="D300" s="691"/>
      <c r="E300" s="691"/>
      <c r="F300" s="691"/>
      <c r="G300" s="691"/>
      <c r="H300" s="691"/>
      <c r="I300" s="691"/>
      <c r="J300" s="668"/>
      <c r="K300" s="654"/>
      <c r="L300" s="655"/>
      <c r="M300" s="491"/>
    </row>
    <row r="301" spans="2:13" ht="12.75">
      <c r="B301" s="667" t="s">
        <v>316</v>
      </c>
      <c r="C301" s="691"/>
      <c r="D301" s="691"/>
      <c r="E301" s="691"/>
      <c r="F301" s="691"/>
      <c r="G301" s="691"/>
      <c r="H301" s="691"/>
      <c r="I301" s="691"/>
      <c r="J301" s="668"/>
      <c r="K301" s="654"/>
      <c r="L301" s="655"/>
      <c r="M301" s="491"/>
    </row>
    <row r="302" spans="2:16" ht="12.75">
      <c r="B302" s="641" t="s">
        <v>144</v>
      </c>
      <c r="C302" s="642"/>
      <c r="D302" s="642"/>
      <c r="E302" s="642"/>
      <c r="F302" s="642"/>
      <c r="G302" s="642"/>
      <c r="H302" s="642"/>
      <c r="I302" s="642"/>
      <c r="J302" s="643"/>
      <c r="K302" s="678">
        <f>SUM(K299:L301)</f>
        <v>0</v>
      </c>
      <c r="L302" s="679"/>
      <c r="M302" s="62">
        <f>SUM(M299:M301)</f>
        <v>0</v>
      </c>
      <c r="O302" s="512">
        <f>+K302-'TCP 21.1 - IXB - Efnahr'!F18</f>
        <v>0</v>
      </c>
      <c r="P302" s="512">
        <f>+M302-'TCP 21.1 - IXB - Efnahr'!G18</f>
        <v>0</v>
      </c>
    </row>
    <row r="303" spans="1:13" s="1" customFormat="1" ht="15.75" customHeight="1">
      <c r="A303" s="619" t="s">
        <v>506</v>
      </c>
      <c r="B303" s="619"/>
      <c r="C303" s="619"/>
      <c r="D303" s="619"/>
      <c r="E303" s="619"/>
      <c r="F303" s="619"/>
      <c r="G303" s="619"/>
      <c r="H303" s="619"/>
      <c r="I303" s="619"/>
      <c r="J303" s="619"/>
      <c r="K303" s="619"/>
      <c r="L303" s="619"/>
      <c r="M303" s="619"/>
    </row>
    <row r="304" spans="1:13" s="161" customFormat="1" ht="18" thickBot="1">
      <c r="A304" s="696" t="s">
        <v>131</v>
      </c>
      <c r="B304" s="696"/>
      <c r="C304" s="696"/>
      <c r="D304" s="696"/>
      <c r="E304" s="696"/>
      <c r="F304" s="696"/>
      <c r="G304" s="696"/>
      <c r="H304" s="696"/>
      <c r="I304" s="696"/>
      <c r="J304" s="696"/>
      <c r="K304" s="696"/>
      <c r="L304" s="696"/>
      <c r="M304" s="696"/>
    </row>
    <row r="305" spans="2:13" ht="12.75">
      <c r="B305" s="88"/>
      <c r="C305" s="88"/>
      <c r="D305" s="88"/>
      <c r="E305" s="88"/>
      <c r="F305" s="88"/>
      <c r="G305" s="88"/>
      <c r="H305" s="88"/>
      <c r="I305" s="88"/>
      <c r="J305" s="88"/>
      <c r="K305" s="89"/>
      <c r="L305" s="89"/>
      <c r="M305" s="44"/>
    </row>
    <row r="306" spans="1:14" ht="12.75">
      <c r="A306" s="315" t="s">
        <v>564</v>
      </c>
      <c r="B306" s="44"/>
      <c r="C306" s="44"/>
      <c r="D306" s="44"/>
      <c r="E306" s="44"/>
      <c r="F306" s="44"/>
      <c r="G306" s="44"/>
      <c r="H306" s="44"/>
      <c r="I306" s="44"/>
      <c r="J306" s="44"/>
      <c r="K306" s="44"/>
      <c r="L306" s="44"/>
      <c r="M306" s="44"/>
      <c r="N306" s="314"/>
    </row>
    <row r="307" spans="2:14" ht="12.75">
      <c r="B307" s="83"/>
      <c r="C307" s="83"/>
      <c r="D307" s="83"/>
      <c r="E307" s="83"/>
      <c r="F307" s="83"/>
      <c r="G307" s="83"/>
      <c r="H307" s="83"/>
      <c r="I307" s="83"/>
      <c r="J307" s="83"/>
      <c r="K307" s="662" t="s">
        <v>142</v>
      </c>
      <c r="L307" s="663"/>
      <c r="M307" s="85" t="s">
        <v>143</v>
      </c>
      <c r="N307" s="314"/>
    </row>
    <row r="308" spans="2:19" ht="12.75">
      <c r="B308" s="667" t="s">
        <v>63</v>
      </c>
      <c r="C308" s="691"/>
      <c r="D308" s="691"/>
      <c r="E308" s="691"/>
      <c r="F308" s="691"/>
      <c r="G308" s="691"/>
      <c r="H308" s="691"/>
      <c r="I308" s="691"/>
      <c r="J308" s="668"/>
      <c r="K308" s="654"/>
      <c r="L308" s="655"/>
      <c r="M308" s="491"/>
      <c r="O308" s="555" t="s">
        <v>693</v>
      </c>
      <c r="P308" s="555"/>
      <c r="Q308" s="555"/>
      <c r="R308" s="555"/>
      <c r="S308" s="555"/>
    </row>
    <row r="309" spans="2:19" ht="12.75">
      <c r="B309" s="667" t="s">
        <v>341</v>
      </c>
      <c r="C309" s="691"/>
      <c r="D309" s="691"/>
      <c r="E309" s="691"/>
      <c r="F309" s="691"/>
      <c r="G309" s="691"/>
      <c r="H309" s="691"/>
      <c r="I309" s="691"/>
      <c r="J309" s="668"/>
      <c r="K309" s="654"/>
      <c r="L309" s="655"/>
      <c r="M309" s="492"/>
      <c r="O309" s="555" t="s">
        <v>693</v>
      </c>
      <c r="P309" s="555"/>
      <c r="Q309" s="555"/>
      <c r="R309" s="555"/>
      <c r="S309" s="555"/>
    </row>
    <row r="310" spans="2:13" ht="12.75">
      <c r="B310" s="667" t="s">
        <v>64</v>
      </c>
      <c r="C310" s="691"/>
      <c r="D310" s="691"/>
      <c r="E310" s="691"/>
      <c r="F310" s="691"/>
      <c r="G310" s="691"/>
      <c r="H310" s="691"/>
      <c r="I310" s="691"/>
      <c r="J310" s="668"/>
      <c r="K310" s="654"/>
      <c r="L310" s="655"/>
      <c r="M310" s="492"/>
    </row>
    <row r="311" spans="2:13" ht="12.75">
      <c r="B311" s="667" t="s">
        <v>97</v>
      </c>
      <c r="C311" s="691"/>
      <c r="D311" s="691"/>
      <c r="E311" s="691"/>
      <c r="F311" s="691"/>
      <c r="G311" s="691"/>
      <c r="H311" s="691"/>
      <c r="I311" s="691"/>
      <c r="J311" s="668"/>
      <c r="K311" s="654"/>
      <c r="L311" s="655"/>
      <c r="M311" s="492"/>
    </row>
    <row r="312" spans="2:13" ht="12.75">
      <c r="B312" s="667" t="s">
        <v>98</v>
      </c>
      <c r="C312" s="691"/>
      <c r="D312" s="691"/>
      <c r="E312" s="691"/>
      <c r="F312" s="691"/>
      <c r="G312" s="691"/>
      <c r="H312" s="691"/>
      <c r="I312" s="691"/>
      <c r="J312" s="668"/>
      <c r="K312" s="654"/>
      <c r="L312" s="655"/>
      <c r="M312" s="492"/>
    </row>
    <row r="313" spans="2:13" ht="12.75">
      <c r="B313" s="667" t="s">
        <v>15</v>
      </c>
      <c r="C313" s="691"/>
      <c r="D313" s="691"/>
      <c r="E313" s="691"/>
      <c r="F313" s="691"/>
      <c r="G313" s="691"/>
      <c r="H313" s="691"/>
      <c r="I313" s="691"/>
      <c r="J313" s="668"/>
      <c r="K313" s="654"/>
      <c r="L313" s="655"/>
      <c r="M313" s="492"/>
    </row>
    <row r="314" spans="2:16" ht="12.75">
      <c r="B314" s="641" t="s">
        <v>144</v>
      </c>
      <c r="C314" s="642"/>
      <c r="D314" s="642"/>
      <c r="E314" s="642"/>
      <c r="F314" s="642"/>
      <c r="G314" s="642"/>
      <c r="H314" s="642"/>
      <c r="I314" s="642"/>
      <c r="J314" s="643"/>
      <c r="K314" s="678">
        <f>SUM(K308:L313)</f>
        <v>0</v>
      </c>
      <c r="L314" s="679"/>
      <c r="M314" s="62">
        <f>SUM(M308:M313)</f>
        <v>0</v>
      </c>
      <c r="O314" s="512">
        <f>+K314-'TCP 21.1 - IXB - Efnahr'!F20</f>
        <v>0</v>
      </c>
      <c r="P314" s="512">
        <f>+M314-'TCP 21.1 - IXB - Efnahr'!G20</f>
        <v>0</v>
      </c>
    </row>
    <row r="315" spans="2:13" ht="12.75">
      <c r="B315" s="100"/>
      <c r="C315" s="100"/>
      <c r="D315" s="100"/>
      <c r="E315" s="100"/>
      <c r="F315" s="101"/>
      <c r="G315" s="101"/>
      <c r="H315" s="101"/>
      <c r="I315" s="101"/>
      <c r="J315" s="102"/>
      <c r="K315" s="102"/>
      <c r="L315" s="102"/>
      <c r="M315" s="102"/>
    </row>
    <row r="316" spans="1:3" ht="12.75">
      <c r="A316" s="315" t="s">
        <v>546</v>
      </c>
      <c r="B316" s="73"/>
      <c r="C316" s="73"/>
    </row>
    <row r="317" spans="2:14" ht="12.75" customHeight="1">
      <c r="B317" s="83"/>
      <c r="C317" s="83"/>
      <c r="D317" s="83"/>
      <c r="E317" s="83"/>
      <c r="F317" s="83"/>
      <c r="G317" s="83"/>
      <c r="H317" s="83"/>
      <c r="I317" s="83"/>
      <c r="J317" s="83"/>
      <c r="K317" s="662" t="s">
        <v>142</v>
      </c>
      <c r="L317" s="663"/>
      <c r="M317" s="85" t="s">
        <v>143</v>
      </c>
      <c r="N317" s="314"/>
    </row>
    <row r="318" spans="2:13" ht="12.75">
      <c r="B318" s="667" t="s">
        <v>329</v>
      </c>
      <c r="C318" s="691"/>
      <c r="D318" s="691"/>
      <c r="E318" s="691"/>
      <c r="F318" s="691"/>
      <c r="G318" s="691"/>
      <c r="H318" s="691"/>
      <c r="I318" s="691"/>
      <c r="J318" s="668"/>
      <c r="K318" s="654"/>
      <c r="L318" s="655"/>
      <c r="M318" s="491"/>
    </row>
    <row r="319" spans="2:13" ht="12.75">
      <c r="B319" s="667" t="s">
        <v>330</v>
      </c>
      <c r="C319" s="691"/>
      <c r="D319" s="691"/>
      <c r="E319" s="691"/>
      <c r="F319" s="691"/>
      <c r="G319" s="691"/>
      <c r="H319" s="691"/>
      <c r="I319" s="691"/>
      <c r="J319" s="668"/>
      <c r="K319" s="654"/>
      <c r="L319" s="655"/>
      <c r="M319" s="491"/>
    </row>
    <row r="320" spans="2:13" ht="12.75">
      <c r="B320" s="667" t="s">
        <v>331</v>
      </c>
      <c r="C320" s="691"/>
      <c r="D320" s="691"/>
      <c r="E320" s="691"/>
      <c r="F320" s="691"/>
      <c r="G320" s="691"/>
      <c r="H320" s="691"/>
      <c r="I320" s="691"/>
      <c r="J320" s="668"/>
      <c r="K320" s="654"/>
      <c r="L320" s="655"/>
      <c r="M320" s="491"/>
    </row>
    <row r="321" spans="2:16" ht="12.75">
      <c r="B321" s="641" t="s">
        <v>144</v>
      </c>
      <c r="C321" s="642"/>
      <c r="D321" s="642"/>
      <c r="E321" s="642"/>
      <c r="F321" s="642"/>
      <c r="G321" s="642"/>
      <c r="H321" s="642"/>
      <c r="I321" s="642"/>
      <c r="J321" s="643"/>
      <c r="K321" s="678">
        <f>SUM(K318:L320)</f>
        <v>0</v>
      </c>
      <c r="L321" s="679"/>
      <c r="M321" s="62">
        <f>SUM(M318:M320)</f>
        <v>0</v>
      </c>
      <c r="O321" s="512">
        <f>+K321-'TCP 21.1 - IXB - Efnahr'!F21</f>
        <v>0</v>
      </c>
      <c r="P321" s="512">
        <f>+M321-'TCP 21.1 - IXB - Efnahr'!G21</f>
        <v>0</v>
      </c>
    </row>
    <row r="322" spans="2:13" ht="12.75">
      <c r="B322" s="317"/>
      <c r="C322" s="91"/>
      <c r="D322" s="91"/>
      <c r="E322" s="91"/>
      <c r="F322" s="91"/>
      <c r="G322" s="91"/>
      <c r="H322" s="91"/>
      <c r="I322" s="91"/>
      <c r="J322" s="91"/>
      <c r="K322" s="91"/>
      <c r="L322" s="91"/>
      <c r="M322" s="91"/>
    </row>
    <row r="323" spans="2:13" ht="12.75">
      <c r="B323" s="317"/>
      <c r="C323" s="91"/>
      <c r="D323" s="91"/>
      <c r="E323" s="91"/>
      <c r="F323" s="91"/>
      <c r="G323" s="91"/>
      <c r="H323" s="91"/>
      <c r="I323" s="91"/>
      <c r="J323" s="91"/>
      <c r="K323" s="91"/>
      <c r="L323" s="91"/>
      <c r="M323" s="91"/>
    </row>
    <row r="324" spans="1:12" ht="12.75">
      <c r="A324" s="98" t="s">
        <v>547</v>
      </c>
      <c r="B324" s="90"/>
      <c r="C324" s="90"/>
      <c r="D324" s="90"/>
      <c r="E324" s="90"/>
      <c r="F324" s="90"/>
      <c r="G324" s="90"/>
      <c r="H324" s="90"/>
      <c r="I324" s="90"/>
      <c r="J324" s="103"/>
      <c r="K324" s="103"/>
      <c r="L324" s="295"/>
    </row>
    <row r="325" spans="1:12" ht="12.75">
      <c r="A325" s="90"/>
      <c r="B325" s="90"/>
      <c r="C325" s="90"/>
      <c r="D325" s="90"/>
      <c r="E325" s="90"/>
      <c r="F325" s="90"/>
      <c r="G325" s="90"/>
      <c r="H325" s="90"/>
      <c r="I325" s="90"/>
      <c r="J325" s="103"/>
      <c r="K325" s="103"/>
      <c r="L325" s="295"/>
    </row>
    <row r="326" spans="1:13" ht="25.5" customHeight="1">
      <c r="A326" s="90"/>
      <c r="B326" s="90"/>
      <c r="C326" s="90"/>
      <c r="D326" s="90"/>
      <c r="E326" s="90"/>
      <c r="H326" s="296" t="s">
        <v>77</v>
      </c>
      <c r="I326" s="781" t="s">
        <v>337</v>
      </c>
      <c r="J326" s="781"/>
      <c r="K326" s="781" t="s">
        <v>299</v>
      </c>
      <c r="L326" s="781"/>
      <c r="M326" s="331" t="s">
        <v>144</v>
      </c>
    </row>
    <row r="327" spans="1:13" ht="12.75">
      <c r="A327" s="90"/>
      <c r="B327" s="90"/>
      <c r="C327" s="90"/>
      <c r="D327" s="90"/>
      <c r="E327" s="90"/>
      <c r="H327" s="90"/>
      <c r="I327" s="785"/>
      <c r="J327" s="785"/>
      <c r="K327" s="695"/>
      <c r="L327" s="695"/>
      <c r="M327" s="295"/>
    </row>
    <row r="328" spans="1:13" ht="12.75">
      <c r="A328" s="90"/>
      <c r="B328" s="90" t="s">
        <v>347</v>
      </c>
      <c r="C328" s="90"/>
      <c r="D328" s="90"/>
      <c r="E328" s="90"/>
      <c r="H328" s="90"/>
      <c r="I328" s="782"/>
      <c r="J328" s="782"/>
      <c r="K328" s="703"/>
      <c r="L328" s="703"/>
      <c r="M328" s="332"/>
    </row>
    <row r="329" spans="1:13" ht="12.75">
      <c r="A329" s="90"/>
      <c r="B329" s="90" t="s">
        <v>297</v>
      </c>
      <c r="C329" s="90"/>
      <c r="D329" s="90"/>
      <c r="E329" s="90"/>
      <c r="H329" s="90"/>
      <c r="I329" s="782"/>
      <c r="J329" s="782"/>
      <c r="K329" s="703"/>
      <c r="L329" s="703"/>
      <c r="M329" s="332"/>
    </row>
    <row r="330" spans="1:13" ht="12.75">
      <c r="A330" s="90"/>
      <c r="B330" s="90" t="s">
        <v>342</v>
      </c>
      <c r="C330" s="90"/>
      <c r="D330" s="90"/>
      <c r="E330" s="90"/>
      <c r="H330" s="90"/>
      <c r="I330" s="782"/>
      <c r="J330" s="782"/>
      <c r="K330" s="703"/>
      <c r="L330" s="703"/>
      <c r="M330" s="332"/>
    </row>
    <row r="331" spans="1:13" ht="12.75">
      <c r="A331" s="90"/>
      <c r="B331" s="90" t="s">
        <v>595</v>
      </c>
      <c r="C331" s="90"/>
      <c r="D331" s="90"/>
      <c r="E331" s="90"/>
      <c r="H331" s="90"/>
      <c r="I331" s="782"/>
      <c r="J331" s="782"/>
      <c r="K331" s="703"/>
      <c r="L331" s="703"/>
      <c r="M331" s="332"/>
    </row>
    <row r="332" spans="1:13" ht="12.75">
      <c r="A332" s="90"/>
      <c r="B332" s="90" t="s">
        <v>298</v>
      </c>
      <c r="C332" s="90"/>
      <c r="D332" s="90"/>
      <c r="E332" s="90"/>
      <c r="H332" s="398"/>
      <c r="I332" s="784"/>
      <c r="J332" s="784"/>
      <c r="K332" s="780"/>
      <c r="L332" s="780"/>
      <c r="M332" s="401"/>
    </row>
    <row r="333" spans="1:15" ht="14.25" customHeight="1">
      <c r="A333" s="90"/>
      <c r="B333" s="90" t="s">
        <v>348</v>
      </c>
      <c r="C333" s="90"/>
      <c r="D333" s="90"/>
      <c r="E333" s="90"/>
      <c r="H333" s="90">
        <f>SUM(H328:H332)</f>
        <v>0</v>
      </c>
      <c r="I333" s="785">
        <f>SUM(I328:J332)</f>
        <v>0</v>
      </c>
      <c r="J333" s="785"/>
      <c r="K333" s="783">
        <f>SUM(K328:L332)</f>
        <v>0</v>
      </c>
      <c r="L333" s="783"/>
      <c r="M333" s="400">
        <f>SUM(M328:M332)</f>
        <v>0</v>
      </c>
      <c r="O333" s="512">
        <f>+M333-'TCP 21.1 - IXB - Efnahr'!G31</f>
        <v>0</v>
      </c>
    </row>
    <row r="334" spans="1:13" ht="12.75">
      <c r="A334" s="90"/>
      <c r="B334" s="90" t="s">
        <v>297</v>
      </c>
      <c r="C334" s="90"/>
      <c r="D334" s="90"/>
      <c r="E334" s="90"/>
      <c r="H334" s="90"/>
      <c r="I334" s="782"/>
      <c r="J334" s="782"/>
      <c r="K334" s="703"/>
      <c r="L334" s="703"/>
      <c r="M334" s="332"/>
    </row>
    <row r="335" spans="1:13" ht="12.75">
      <c r="A335" s="90"/>
      <c r="B335" s="90" t="s">
        <v>342</v>
      </c>
      <c r="C335" s="90"/>
      <c r="D335" s="90"/>
      <c r="E335" s="90"/>
      <c r="H335" s="90"/>
      <c r="I335" s="788"/>
      <c r="J335" s="788"/>
      <c r="K335" s="703"/>
      <c r="L335" s="703"/>
      <c r="M335" s="332"/>
    </row>
    <row r="336" spans="1:13" ht="12.75">
      <c r="A336" s="90"/>
      <c r="B336" s="90" t="s">
        <v>595</v>
      </c>
      <c r="C336" s="90"/>
      <c r="D336" s="90"/>
      <c r="E336" s="90"/>
      <c r="H336" s="90"/>
      <c r="I336" s="782"/>
      <c r="J336" s="782"/>
      <c r="K336" s="703"/>
      <c r="L336" s="703"/>
      <c r="M336" s="332"/>
    </row>
    <row r="337" spans="1:13" ht="12.75">
      <c r="A337" s="90"/>
      <c r="B337" s="90" t="s">
        <v>298</v>
      </c>
      <c r="C337" s="90"/>
      <c r="D337" s="90"/>
      <c r="E337" s="90"/>
      <c r="H337" s="90"/>
      <c r="I337" s="784"/>
      <c r="J337" s="784"/>
      <c r="K337" s="780"/>
      <c r="L337" s="780"/>
      <c r="M337" s="332"/>
    </row>
    <row r="338" spans="1:15" ht="14.25" customHeight="1">
      <c r="A338" s="90"/>
      <c r="B338" s="90" t="s">
        <v>349</v>
      </c>
      <c r="C338" s="90"/>
      <c r="D338" s="90"/>
      <c r="E338" s="90"/>
      <c r="H338" s="86">
        <f>SUM(H333:H337)</f>
        <v>0</v>
      </c>
      <c r="I338" s="786">
        <f>SUM(I333:J337)</f>
        <v>0</v>
      </c>
      <c r="J338" s="786"/>
      <c r="K338" s="787">
        <f>SUM(K333:L337)</f>
        <v>0</v>
      </c>
      <c r="L338" s="787"/>
      <c r="M338" s="333">
        <f>SUM(M333:M337)</f>
        <v>0</v>
      </c>
      <c r="O338" s="512">
        <f>+M338-'TCP 21.1 - IXB - Efnahr'!F31</f>
        <v>0</v>
      </c>
    </row>
    <row r="339" spans="1:13" ht="14.25" customHeight="1">
      <c r="A339" s="90"/>
      <c r="B339" s="90"/>
      <c r="C339" s="90"/>
      <c r="D339" s="90"/>
      <c r="E339" s="90"/>
      <c r="F339" s="393"/>
      <c r="G339" s="393"/>
      <c r="H339" s="89"/>
      <c r="I339" s="393"/>
      <c r="J339" s="393"/>
      <c r="K339" s="394"/>
      <c r="L339" s="394"/>
      <c r="M339" s="400"/>
    </row>
    <row r="340" spans="1:13" ht="14.25" customHeight="1">
      <c r="A340" s="90"/>
      <c r="B340" s="90"/>
      <c r="C340" s="90"/>
      <c r="D340" s="90"/>
      <c r="E340" s="90"/>
      <c r="F340" s="393"/>
      <c r="G340" s="393"/>
      <c r="H340" s="89"/>
      <c r="I340" s="393"/>
      <c r="J340" s="393"/>
      <c r="K340" s="394"/>
      <c r="L340" s="394"/>
      <c r="M340" s="400"/>
    </row>
    <row r="341" spans="1:10" ht="12.75">
      <c r="A341" s="98" t="s">
        <v>548</v>
      </c>
      <c r="D341" s="90"/>
      <c r="E341" s="90"/>
      <c r="F341" s="90"/>
      <c r="G341" s="90"/>
      <c r="H341" s="90"/>
      <c r="I341" s="90"/>
      <c r="J341" s="99"/>
    </row>
    <row r="342" spans="4:14" ht="12.75">
      <c r="D342" s="90"/>
      <c r="E342" s="90"/>
      <c r="F342" s="90"/>
      <c r="G342" s="90"/>
      <c r="H342" s="90"/>
      <c r="I342" s="90"/>
      <c r="J342" s="313"/>
      <c r="K342" s="83"/>
      <c r="N342" s="314"/>
    </row>
    <row r="343" spans="2:13" ht="12.75" customHeight="1">
      <c r="B343" s="769" t="s">
        <v>146</v>
      </c>
      <c r="C343" s="770"/>
      <c r="D343" s="770"/>
      <c r="E343" s="771"/>
      <c r="F343" s="731" t="s">
        <v>147</v>
      </c>
      <c r="G343" s="731"/>
      <c r="H343" s="732" t="s">
        <v>148</v>
      </c>
      <c r="I343" s="732"/>
      <c r="J343" s="725" t="s">
        <v>313</v>
      </c>
      <c r="K343" s="721"/>
      <c r="L343" s="725" t="s">
        <v>149</v>
      </c>
      <c r="M343" s="721"/>
    </row>
    <row r="344" spans="2:13" ht="12.75">
      <c r="B344" s="772"/>
      <c r="C344" s="773"/>
      <c r="D344" s="773"/>
      <c r="E344" s="774"/>
      <c r="F344" s="731"/>
      <c r="G344" s="731"/>
      <c r="H344" s="732"/>
      <c r="I344" s="732"/>
      <c r="J344" s="726"/>
      <c r="K344" s="723"/>
      <c r="L344" s="726"/>
      <c r="M344" s="723"/>
    </row>
    <row r="345" spans="2:13" ht="13.5">
      <c r="B345" s="724"/>
      <c r="C345" s="724"/>
      <c r="D345" s="724"/>
      <c r="E345" s="724"/>
      <c r="F345" s="710"/>
      <c r="G345" s="711"/>
      <c r="H345" s="712"/>
      <c r="I345" s="713"/>
      <c r="J345" s="718"/>
      <c r="K345" s="719"/>
      <c r="L345" s="714"/>
      <c r="M345" s="715"/>
    </row>
    <row r="346" spans="2:13" ht="12.75" customHeight="1">
      <c r="B346" s="724"/>
      <c r="C346" s="724"/>
      <c r="D346" s="724"/>
      <c r="E346" s="724"/>
      <c r="F346" s="710"/>
      <c r="G346" s="711"/>
      <c r="H346" s="712"/>
      <c r="I346" s="713"/>
      <c r="J346" s="718"/>
      <c r="K346" s="719"/>
      <c r="L346" s="714"/>
      <c r="M346" s="715"/>
    </row>
    <row r="347" spans="2:13" ht="13.5">
      <c r="B347" s="724"/>
      <c r="C347" s="724"/>
      <c r="D347" s="724"/>
      <c r="E347" s="724"/>
      <c r="F347" s="710"/>
      <c r="G347" s="711"/>
      <c r="H347" s="712"/>
      <c r="I347" s="713"/>
      <c r="J347" s="718"/>
      <c r="K347" s="719"/>
      <c r="L347" s="714"/>
      <c r="M347" s="715"/>
    </row>
    <row r="348" spans="2:15" ht="13.5">
      <c r="B348" s="733" t="s">
        <v>144</v>
      </c>
      <c r="C348" s="733"/>
      <c r="D348" s="733"/>
      <c r="E348" s="733"/>
      <c r="F348" s="677"/>
      <c r="G348" s="707"/>
      <c r="H348" s="652"/>
      <c r="I348" s="730"/>
      <c r="J348" s="716">
        <f>SUM(J345:K347)</f>
        <v>0</v>
      </c>
      <c r="K348" s="717"/>
      <c r="L348" s="716">
        <f>SUM(L345:M347)</f>
        <v>0</v>
      </c>
      <c r="M348" s="717"/>
      <c r="O348" s="513">
        <f>+L348-'TCP 21.1 - IXB - Efnahr'!F34</f>
        <v>0</v>
      </c>
    </row>
    <row r="349" spans="4:14" ht="12.75">
      <c r="D349" s="90"/>
      <c r="E349" s="90"/>
      <c r="F349" s="90"/>
      <c r="G349" s="90"/>
      <c r="H349" s="90"/>
      <c r="I349" s="90"/>
      <c r="J349" s="99"/>
      <c r="N349" s="314"/>
    </row>
    <row r="350" spans="4:14" ht="12.75" customHeight="1">
      <c r="D350" s="90"/>
      <c r="E350" s="90"/>
      <c r="F350" s="90"/>
      <c r="G350" s="90"/>
      <c r="H350" s="90"/>
      <c r="I350" s="90"/>
      <c r="J350" s="729"/>
      <c r="K350" s="729"/>
      <c r="L350" s="720" t="s">
        <v>101</v>
      </c>
      <c r="M350" s="721"/>
      <c r="N350" s="314"/>
    </row>
    <row r="351" spans="4:14" ht="12.75">
      <c r="D351" s="90"/>
      <c r="E351" s="90"/>
      <c r="F351" s="90"/>
      <c r="G351" s="90"/>
      <c r="H351" s="90"/>
      <c r="I351" s="90"/>
      <c r="J351" s="729"/>
      <c r="K351" s="729"/>
      <c r="L351" s="722"/>
      <c r="M351" s="723"/>
      <c r="N351" s="314"/>
    </row>
    <row r="352" spans="4:14" ht="12.75" customHeight="1">
      <c r="D352" s="90"/>
      <c r="E352" s="90"/>
      <c r="F352" s="90"/>
      <c r="G352" s="708" t="s">
        <v>549</v>
      </c>
      <c r="H352" s="709"/>
      <c r="I352" s="709"/>
      <c r="J352" s="695"/>
      <c r="K352" s="695"/>
      <c r="L352" s="700"/>
      <c r="M352" s="701"/>
      <c r="N352" s="314"/>
    </row>
    <row r="353" spans="4:14" ht="12.75">
      <c r="D353" s="90"/>
      <c r="E353" s="90"/>
      <c r="F353" s="90"/>
      <c r="G353" s="708" t="s">
        <v>550</v>
      </c>
      <c r="H353" s="709"/>
      <c r="I353" s="709"/>
      <c r="J353" s="695"/>
      <c r="K353" s="695"/>
      <c r="L353" s="698"/>
      <c r="M353" s="699"/>
      <c r="N353" s="314"/>
    </row>
    <row r="354" spans="4:14" ht="12.75">
      <c r="D354" s="90"/>
      <c r="E354" s="90"/>
      <c r="F354" s="90"/>
      <c r="G354" s="708" t="s">
        <v>571</v>
      </c>
      <c r="H354" s="709"/>
      <c r="I354" s="709"/>
      <c r="J354" s="695"/>
      <c r="K354" s="695"/>
      <c r="L354" s="698"/>
      <c r="M354" s="699"/>
      <c r="N354" s="314"/>
    </row>
    <row r="355" spans="4:14" ht="12.75">
      <c r="D355" s="90"/>
      <c r="E355" s="90"/>
      <c r="F355" s="90"/>
      <c r="G355" s="708" t="s">
        <v>572</v>
      </c>
      <c r="H355" s="709"/>
      <c r="I355" s="709"/>
      <c r="J355" s="695"/>
      <c r="K355" s="695"/>
      <c r="L355" s="698"/>
      <c r="M355" s="699"/>
      <c r="N355" s="314"/>
    </row>
    <row r="356" spans="4:14" ht="12.75">
      <c r="D356" s="90"/>
      <c r="E356" s="90"/>
      <c r="F356" s="90"/>
      <c r="G356" s="708" t="s">
        <v>573</v>
      </c>
      <c r="H356" s="709"/>
      <c r="I356" s="709"/>
      <c r="J356" s="695"/>
      <c r="K356" s="695"/>
      <c r="L356" s="698"/>
      <c r="M356" s="699"/>
      <c r="N356" s="314"/>
    </row>
    <row r="357" spans="4:14" ht="12.75">
      <c r="D357" s="90"/>
      <c r="E357" s="90"/>
      <c r="F357" s="90"/>
      <c r="G357" s="708" t="s">
        <v>551</v>
      </c>
      <c r="H357" s="709"/>
      <c r="I357" s="709"/>
      <c r="J357" s="695"/>
      <c r="K357" s="695"/>
      <c r="L357" s="698"/>
      <c r="M357" s="699"/>
      <c r="N357" s="314"/>
    </row>
    <row r="358" spans="4:15" ht="12.75">
      <c r="D358" s="90"/>
      <c r="E358" s="90"/>
      <c r="F358" s="90"/>
      <c r="G358" s="727" t="s">
        <v>144</v>
      </c>
      <c r="H358" s="728"/>
      <c r="I358" s="728"/>
      <c r="J358" s="415"/>
      <c r="K358" s="421"/>
      <c r="L358" s="698">
        <f>SUM(L352:M357)</f>
        <v>0</v>
      </c>
      <c r="M358" s="699"/>
      <c r="N358" s="314"/>
      <c r="O358" s="512">
        <f>+L348-L358</f>
        <v>0</v>
      </c>
    </row>
    <row r="359" spans="1:13" s="1" customFormat="1" ht="15.75" customHeight="1">
      <c r="A359" s="619" t="s">
        <v>507</v>
      </c>
      <c r="B359" s="619"/>
      <c r="C359" s="619"/>
      <c r="D359" s="619"/>
      <c r="E359" s="619"/>
      <c r="F359" s="619"/>
      <c r="G359" s="619"/>
      <c r="H359" s="619"/>
      <c r="I359" s="619"/>
      <c r="J359" s="619"/>
      <c r="K359" s="619"/>
      <c r="L359" s="619"/>
      <c r="M359" s="619"/>
    </row>
    <row r="360" spans="1:13" s="161" customFormat="1" ht="18" thickBot="1">
      <c r="A360" s="696" t="s">
        <v>131</v>
      </c>
      <c r="B360" s="696"/>
      <c r="C360" s="696"/>
      <c r="D360" s="696"/>
      <c r="E360" s="696"/>
      <c r="F360" s="696"/>
      <c r="G360" s="696"/>
      <c r="H360" s="696"/>
      <c r="I360" s="696"/>
      <c r="J360" s="696"/>
      <c r="K360" s="696"/>
      <c r="L360" s="696"/>
      <c r="M360" s="696"/>
    </row>
    <row r="361" spans="2:3" ht="12.75">
      <c r="B361" s="73"/>
      <c r="C361" s="73"/>
    </row>
    <row r="362" spans="1:14" ht="12.75">
      <c r="A362" s="315" t="s">
        <v>597</v>
      </c>
      <c r="B362" s="100"/>
      <c r="C362" s="100"/>
      <c r="D362" s="100"/>
      <c r="E362" s="100"/>
      <c r="F362" s="101"/>
      <c r="G362" s="101"/>
      <c r="H362" s="101"/>
      <c r="I362" s="101"/>
      <c r="J362" s="102"/>
      <c r="K362" s="102"/>
      <c r="L362" s="102"/>
      <c r="M362" s="102"/>
      <c r="N362" s="314"/>
    </row>
    <row r="363" spans="2:14" ht="12.75">
      <c r="B363" s="83"/>
      <c r="C363" s="83"/>
      <c r="D363" s="83"/>
      <c r="E363" s="83"/>
      <c r="F363" s="83"/>
      <c r="G363" s="83"/>
      <c r="H363" s="83"/>
      <c r="I363" s="83"/>
      <c r="J363" s="83"/>
      <c r="K363" s="662" t="s">
        <v>142</v>
      </c>
      <c r="L363" s="663"/>
      <c r="M363" s="85" t="s">
        <v>143</v>
      </c>
      <c r="N363" s="314"/>
    </row>
    <row r="364" spans="2:18" ht="12.75">
      <c r="B364" s="667" t="s">
        <v>73</v>
      </c>
      <c r="C364" s="691"/>
      <c r="D364" s="691"/>
      <c r="E364" s="691"/>
      <c r="F364" s="691"/>
      <c r="G364" s="691"/>
      <c r="H364" s="691"/>
      <c r="I364" s="691"/>
      <c r="J364" s="668"/>
      <c r="K364" s="644"/>
      <c r="L364" s="645"/>
      <c r="M364" s="491"/>
      <c r="N364" s="314"/>
      <c r="O364" s="555" t="s">
        <v>692</v>
      </c>
      <c r="P364" s="555"/>
      <c r="Q364" s="555"/>
      <c r="R364" s="555"/>
    </row>
    <row r="365" spans="2:14" ht="12.75">
      <c r="B365" s="667" t="s">
        <v>15</v>
      </c>
      <c r="C365" s="691"/>
      <c r="D365" s="691"/>
      <c r="E365" s="691"/>
      <c r="F365" s="691"/>
      <c r="G365" s="691"/>
      <c r="H365" s="691"/>
      <c r="I365" s="691"/>
      <c r="J365" s="668"/>
      <c r="K365" s="644"/>
      <c r="L365" s="645"/>
      <c r="M365" s="491"/>
      <c r="N365" s="314"/>
    </row>
    <row r="366" spans="2:14" ht="12.75">
      <c r="B366" s="667" t="s">
        <v>15</v>
      </c>
      <c r="C366" s="691"/>
      <c r="D366" s="691"/>
      <c r="E366" s="691"/>
      <c r="F366" s="691"/>
      <c r="G366" s="691"/>
      <c r="H366" s="691"/>
      <c r="I366" s="691"/>
      <c r="J366" s="668"/>
      <c r="K366" s="644"/>
      <c r="L366" s="645"/>
      <c r="M366" s="491"/>
      <c r="N366" s="314"/>
    </row>
    <row r="367" spans="2:16" ht="12.75">
      <c r="B367" s="641" t="s">
        <v>144</v>
      </c>
      <c r="C367" s="642"/>
      <c r="D367" s="642"/>
      <c r="E367" s="642"/>
      <c r="F367" s="642"/>
      <c r="G367" s="642"/>
      <c r="H367" s="642"/>
      <c r="I367" s="642"/>
      <c r="J367" s="643"/>
      <c r="K367" s="775">
        <f>SUM(K364:L366)</f>
        <v>0</v>
      </c>
      <c r="L367" s="776"/>
      <c r="M367" s="499">
        <f>SUM(M364:M366)</f>
        <v>0</v>
      </c>
      <c r="N367" s="314"/>
      <c r="O367" s="512">
        <f>+K367-'TCP 21.1 - IXB - Efnahr'!F35</f>
        <v>0</v>
      </c>
      <c r="P367" s="512">
        <f>+M367-'TCP 21.1 - IXB - Efnahr'!G35</f>
        <v>0</v>
      </c>
    </row>
    <row r="368" spans="2:14" ht="12.75">
      <c r="B368" s="88"/>
      <c r="C368" s="88"/>
      <c r="D368" s="88"/>
      <c r="E368" s="88"/>
      <c r="F368" s="88"/>
      <c r="G368" s="88"/>
      <c r="H368" s="88"/>
      <c r="I368" s="88"/>
      <c r="J368" s="88"/>
      <c r="K368" s="89"/>
      <c r="L368" s="89"/>
      <c r="M368" s="44"/>
      <c r="N368" s="314"/>
    </row>
    <row r="369" spans="2:14" ht="12.75">
      <c r="B369" s="88"/>
      <c r="C369" s="88"/>
      <c r="D369" s="88"/>
      <c r="E369" s="88"/>
      <c r="F369" s="88"/>
      <c r="G369" s="88"/>
      <c r="H369" s="88"/>
      <c r="I369" s="88"/>
      <c r="J369" s="88"/>
      <c r="K369" s="89"/>
      <c r="L369" s="89"/>
      <c r="M369" s="44"/>
      <c r="N369" s="314"/>
    </row>
    <row r="370" spans="1:14" ht="12.75">
      <c r="A370" s="315" t="s">
        <v>565</v>
      </c>
      <c r="B370" s="100"/>
      <c r="C370" s="100"/>
      <c r="D370" s="100"/>
      <c r="E370" s="100"/>
      <c r="F370" s="101"/>
      <c r="G370" s="101"/>
      <c r="H370" s="101"/>
      <c r="I370" s="101"/>
      <c r="J370" s="102"/>
      <c r="K370" s="102"/>
      <c r="L370" s="102"/>
      <c r="M370" s="102"/>
      <c r="N370" s="314"/>
    </row>
    <row r="371" spans="2:14" ht="12.75">
      <c r="B371" s="83"/>
      <c r="C371" s="83"/>
      <c r="D371" s="83"/>
      <c r="E371" s="83"/>
      <c r="F371" s="83"/>
      <c r="G371" s="83"/>
      <c r="H371" s="83"/>
      <c r="I371" s="83"/>
      <c r="J371" s="83"/>
      <c r="K371" s="662" t="s">
        <v>142</v>
      </c>
      <c r="L371" s="663"/>
      <c r="M371" s="85" t="s">
        <v>143</v>
      </c>
      <c r="N371" s="314"/>
    </row>
    <row r="372" spans="2:14" ht="12.75">
      <c r="B372" s="667" t="s">
        <v>332</v>
      </c>
      <c r="C372" s="691"/>
      <c r="D372" s="691"/>
      <c r="E372" s="691"/>
      <c r="F372" s="691"/>
      <c r="G372" s="691"/>
      <c r="H372" s="691"/>
      <c r="I372" s="691"/>
      <c r="J372" s="668"/>
      <c r="K372" s="644"/>
      <c r="L372" s="645"/>
      <c r="M372" s="491"/>
      <c r="N372" s="314"/>
    </row>
    <row r="373" spans="2:14" ht="12.75">
      <c r="B373" s="667" t="s">
        <v>333</v>
      </c>
      <c r="C373" s="691"/>
      <c r="D373" s="691"/>
      <c r="E373" s="691"/>
      <c r="F373" s="691"/>
      <c r="G373" s="691"/>
      <c r="H373" s="691"/>
      <c r="I373" s="691"/>
      <c r="J373" s="668"/>
      <c r="K373" s="654"/>
      <c r="L373" s="655"/>
      <c r="M373" s="491"/>
      <c r="N373" s="314"/>
    </row>
    <row r="374" spans="2:14" ht="12.75">
      <c r="B374" s="667" t="s">
        <v>334</v>
      </c>
      <c r="C374" s="691"/>
      <c r="D374" s="691"/>
      <c r="E374" s="691"/>
      <c r="F374" s="691"/>
      <c r="G374" s="691"/>
      <c r="H374" s="691"/>
      <c r="I374" s="691"/>
      <c r="J374" s="668"/>
      <c r="K374" s="654"/>
      <c r="L374" s="655"/>
      <c r="M374" s="491"/>
      <c r="N374" s="314"/>
    </row>
    <row r="375" spans="2:16" ht="12.75">
      <c r="B375" s="641" t="s">
        <v>144</v>
      </c>
      <c r="C375" s="642"/>
      <c r="D375" s="642"/>
      <c r="E375" s="642"/>
      <c r="F375" s="642"/>
      <c r="G375" s="642"/>
      <c r="H375" s="642"/>
      <c r="I375" s="642"/>
      <c r="J375" s="643"/>
      <c r="K375" s="678">
        <f>SUM(K372:L374)</f>
        <v>0</v>
      </c>
      <c r="L375" s="679"/>
      <c r="M375" s="62">
        <f>SUM(M372:M374)</f>
        <v>0</v>
      </c>
      <c r="N375" s="314"/>
      <c r="O375" s="512">
        <f>+K375-'TCP 21.1 - IXB - Efnahr'!F40</f>
        <v>0</v>
      </c>
      <c r="P375" s="512">
        <f>+M375-'TCP 21.1 - IXB - Efnahr'!G40</f>
        <v>0</v>
      </c>
    </row>
    <row r="376" spans="2:14" ht="12.75">
      <c r="B376" s="88"/>
      <c r="C376" s="88"/>
      <c r="D376" s="88"/>
      <c r="E376" s="88"/>
      <c r="F376" s="88"/>
      <c r="G376" s="88"/>
      <c r="H376" s="88"/>
      <c r="I376" s="88"/>
      <c r="J376" s="88"/>
      <c r="K376" s="89"/>
      <c r="L376" s="89"/>
      <c r="M376" s="44"/>
      <c r="N376" s="314"/>
    </row>
    <row r="377" spans="2:14" ht="12.75">
      <c r="B377" s="88"/>
      <c r="C377" s="88"/>
      <c r="D377" s="88"/>
      <c r="E377" s="88"/>
      <c r="F377" s="88"/>
      <c r="G377" s="88"/>
      <c r="H377" s="88"/>
      <c r="I377" s="88"/>
      <c r="J377" s="88"/>
      <c r="K377" s="89"/>
      <c r="L377" s="89"/>
      <c r="M377" s="44"/>
      <c r="N377" s="314"/>
    </row>
    <row r="378" spans="1:13" ht="12.75">
      <c r="A378" s="315" t="s">
        <v>633</v>
      </c>
      <c r="B378" s="44"/>
      <c r="C378" s="44"/>
      <c r="D378" s="44"/>
      <c r="E378" s="44"/>
      <c r="F378" s="44"/>
      <c r="G378" s="44"/>
      <c r="H378" s="44"/>
      <c r="I378" s="44"/>
      <c r="J378" s="44"/>
      <c r="K378" s="44"/>
      <c r="L378" s="44"/>
      <c r="M378" s="44"/>
    </row>
    <row r="379" spans="2:13" ht="12.75">
      <c r="B379" s="83"/>
      <c r="C379" s="83"/>
      <c r="D379" s="83"/>
      <c r="E379" s="83"/>
      <c r="F379" s="83"/>
      <c r="G379" s="83"/>
      <c r="H379" s="83"/>
      <c r="I379" s="83"/>
      <c r="J379" s="83"/>
      <c r="K379" s="662" t="s">
        <v>142</v>
      </c>
      <c r="L379" s="663"/>
      <c r="M379" s="85" t="s">
        <v>145</v>
      </c>
    </row>
    <row r="380" spans="2:13" ht="12.75">
      <c r="B380" s="413" t="s">
        <v>338</v>
      </c>
      <c r="C380" s="86"/>
      <c r="D380" s="86"/>
      <c r="E380" s="86"/>
      <c r="F380" s="86"/>
      <c r="G380" s="86"/>
      <c r="H380" s="86"/>
      <c r="I380" s="86"/>
      <c r="J380" s="414"/>
      <c r="K380" s="654"/>
      <c r="L380" s="655"/>
      <c r="M380" s="491"/>
    </row>
    <row r="381" spans="2:13" ht="12.75">
      <c r="B381" s="413" t="s">
        <v>554</v>
      </c>
      <c r="C381" s="86"/>
      <c r="D381" s="86"/>
      <c r="E381" s="86"/>
      <c r="F381" s="86"/>
      <c r="G381" s="86"/>
      <c r="H381" s="86"/>
      <c r="I381" s="86"/>
      <c r="J381" s="414"/>
      <c r="K381" s="654"/>
      <c r="L381" s="655"/>
      <c r="M381" s="491"/>
    </row>
    <row r="382" spans="2:13" ht="12.75">
      <c r="B382" s="413" t="s">
        <v>556</v>
      </c>
      <c r="C382" s="86"/>
      <c r="D382" s="86"/>
      <c r="E382" s="86"/>
      <c r="F382" s="86"/>
      <c r="G382" s="86"/>
      <c r="H382" s="86"/>
      <c r="I382" s="86"/>
      <c r="J382" s="414"/>
      <c r="K382" s="654"/>
      <c r="L382" s="655"/>
      <c r="M382" s="491"/>
    </row>
    <row r="383" spans="2:18" ht="12.75">
      <c r="B383" s="413" t="s">
        <v>339</v>
      </c>
      <c r="C383" s="86"/>
      <c r="D383" s="86"/>
      <c r="E383" s="86"/>
      <c r="F383" s="86"/>
      <c r="G383" s="86"/>
      <c r="H383" s="86"/>
      <c r="I383" s="86"/>
      <c r="J383" s="414"/>
      <c r="K383" s="654"/>
      <c r="L383" s="655"/>
      <c r="M383" s="491"/>
      <c r="O383" s="555" t="s">
        <v>692</v>
      </c>
      <c r="P383" s="555"/>
      <c r="Q383" s="555"/>
      <c r="R383" s="555"/>
    </row>
    <row r="384" spans="2:18" ht="12.75">
      <c r="B384" s="413" t="s">
        <v>340</v>
      </c>
      <c r="C384" s="86"/>
      <c r="D384" s="86"/>
      <c r="E384" s="86"/>
      <c r="F384" s="86"/>
      <c r="G384" s="86"/>
      <c r="H384" s="86"/>
      <c r="I384" s="86"/>
      <c r="J384" s="414"/>
      <c r="K384" s="654"/>
      <c r="L384" s="655"/>
      <c r="M384" s="491"/>
      <c r="O384" s="555" t="s">
        <v>692</v>
      </c>
      <c r="P384" s="555"/>
      <c r="Q384" s="555"/>
      <c r="R384" s="555"/>
    </row>
    <row r="385" spans="2:13" ht="12.75">
      <c r="B385" s="413" t="s">
        <v>599</v>
      </c>
      <c r="C385" s="86"/>
      <c r="D385" s="86"/>
      <c r="E385" s="86"/>
      <c r="F385" s="86"/>
      <c r="G385" s="86"/>
      <c r="H385" s="86"/>
      <c r="I385" s="86"/>
      <c r="J385" s="414"/>
      <c r="K385" s="654"/>
      <c r="L385" s="655"/>
      <c r="M385" s="491"/>
    </row>
    <row r="386" spans="2:18" ht="12.75">
      <c r="B386" s="667" t="s">
        <v>555</v>
      </c>
      <c r="C386" s="691"/>
      <c r="D386" s="691"/>
      <c r="E386" s="691"/>
      <c r="F386" s="691"/>
      <c r="G386" s="691"/>
      <c r="H386" s="691"/>
      <c r="I386" s="691"/>
      <c r="J386" s="668"/>
      <c r="K386" s="654"/>
      <c r="L386" s="655"/>
      <c r="M386" s="491"/>
      <c r="O386" s="555" t="s">
        <v>695</v>
      </c>
      <c r="P386" s="555"/>
      <c r="Q386" s="555"/>
      <c r="R386" s="555"/>
    </row>
    <row r="387" spans="2:13" ht="12.75">
      <c r="B387" s="413" t="s">
        <v>74</v>
      </c>
      <c r="C387" s="86"/>
      <c r="D387" s="86"/>
      <c r="E387" s="86"/>
      <c r="F387" s="86"/>
      <c r="G387" s="86"/>
      <c r="H387" s="86"/>
      <c r="I387" s="86"/>
      <c r="J387" s="414"/>
      <c r="K387" s="644"/>
      <c r="L387" s="645"/>
      <c r="M387" s="491"/>
    </row>
    <row r="388" spans="2:13" ht="12.75">
      <c r="B388" s="413" t="s">
        <v>13</v>
      </c>
      <c r="C388" s="86"/>
      <c r="D388" s="86"/>
      <c r="E388" s="86"/>
      <c r="F388" s="86"/>
      <c r="G388" s="86"/>
      <c r="H388" s="86"/>
      <c r="I388" s="86"/>
      <c r="J388" s="414"/>
      <c r="K388" s="644"/>
      <c r="L388" s="645"/>
      <c r="M388" s="491"/>
    </row>
    <row r="389" spans="2:13" ht="12.75">
      <c r="B389" s="667" t="s">
        <v>15</v>
      </c>
      <c r="C389" s="691"/>
      <c r="D389" s="691"/>
      <c r="E389" s="691"/>
      <c r="F389" s="691"/>
      <c r="G389" s="691"/>
      <c r="H389" s="691"/>
      <c r="I389" s="691"/>
      <c r="J389" s="668"/>
      <c r="K389" s="654"/>
      <c r="L389" s="655"/>
      <c r="M389" s="491"/>
    </row>
    <row r="390" spans="2:13" ht="12.75">
      <c r="B390" s="667" t="s">
        <v>15</v>
      </c>
      <c r="C390" s="691"/>
      <c r="D390" s="691"/>
      <c r="E390" s="691"/>
      <c r="F390" s="691"/>
      <c r="G390" s="691"/>
      <c r="H390" s="691"/>
      <c r="I390" s="691"/>
      <c r="J390" s="668"/>
      <c r="K390" s="654"/>
      <c r="L390" s="655"/>
      <c r="M390" s="491"/>
    </row>
    <row r="391" spans="2:16" ht="12.75">
      <c r="B391" s="641" t="s">
        <v>144</v>
      </c>
      <c r="C391" s="642"/>
      <c r="D391" s="642"/>
      <c r="E391" s="642"/>
      <c r="F391" s="642"/>
      <c r="G391" s="642"/>
      <c r="H391" s="642"/>
      <c r="I391" s="642"/>
      <c r="J391" s="643"/>
      <c r="K391" s="678">
        <f>SUM(K380:L390)</f>
        <v>0</v>
      </c>
      <c r="L391" s="679"/>
      <c r="M391" s="499">
        <f>SUM(M380:M390)</f>
        <v>0</v>
      </c>
      <c r="O391" s="512">
        <f>+K391-'TCP 21.1 - IXB - Efnahr'!F43</f>
        <v>0</v>
      </c>
      <c r="P391" s="512">
        <f>+M391-'TCP 21.1 - IXB - Efnahr'!G43</f>
        <v>0</v>
      </c>
    </row>
    <row r="392" spans="2:13" ht="12.75">
      <c r="B392" s="88"/>
      <c r="C392" s="88"/>
      <c r="D392" s="88"/>
      <c r="E392" s="88"/>
      <c r="F392" s="88"/>
      <c r="G392" s="88"/>
      <c r="H392" s="88"/>
      <c r="I392" s="88"/>
      <c r="J392" s="88"/>
      <c r="K392" s="89"/>
      <c r="L392" s="89"/>
      <c r="M392" s="44"/>
    </row>
    <row r="393" spans="2:13" ht="15.75" customHeight="1">
      <c r="B393" s="766" t="s">
        <v>190</v>
      </c>
      <c r="C393" s="767"/>
      <c r="D393" s="767"/>
      <c r="E393" s="767"/>
      <c r="F393" s="767"/>
      <c r="G393" s="767"/>
      <c r="H393" s="767"/>
      <c r="I393" s="767"/>
      <c r="J393" s="767"/>
      <c r="K393" s="767"/>
      <c r="L393" s="767"/>
      <c r="M393" s="768"/>
    </row>
    <row r="394" spans="1:13" ht="12.75">
      <c r="A394" s="73"/>
      <c r="B394" s="44"/>
      <c r="C394" s="44"/>
      <c r="D394" s="44"/>
      <c r="E394" s="96"/>
      <c r="F394" s="44"/>
      <c r="G394" s="44"/>
      <c r="H394" s="44"/>
      <c r="I394" s="44"/>
      <c r="J394" s="44"/>
      <c r="K394" s="44"/>
      <c r="L394" s="44"/>
      <c r="M394" s="97"/>
    </row>
    <row r="395" spans="1:13" ht="12.75">
      <c r="A395" s="73"/>
      <c r="B395" s="44"/>
      <c r="C395" s="44"/>
      <c r="D395" s="44"/>
      <c r="E395" s="96"/>
      <c r="F395" s="44"/>
      <c r="G395" s="44"/>
      <c r="H395" s="44"/>
      <c r="I395" s="44"/>
      <c r="J395" s="44"/>
      <c r="K395" s="44"/>
      <c r="L395" s="44"/>
      <c r="M395" s="97"/>
    </row>
    <row r="396" spans="1:13" ht="12.75">
      <c r="A396" s="90"/>
      <c r="B396" s="91"/>
      <c r="C396" s="91"/>
      <c r="D396" s="91"/>
      <c r="E396" s="91"/>
      <c r="F396" s="91"/>
      <c r="G396" s="91"/>
      <c r="H396" s="91"/>
      <c r="I396" s="91"/>
      <c r="J396" s="91"/>
      <c r="K396" s="91"/>
      <c r="L396" s="91"/>
      <c r="M396" s="91"/>
    </row>
    <row r="397" spans="1:13" s="1" customFormat="1" ht="15.75" customHeight="1">
      <c r="A397" s="619" t="s">
        <v>508</v>
      </c>
      <c r="B397" s="619"/>
      <c r="C397" s="619"/>
      <c r="D397" s="619"/>
      <c r="E397" s="619"/>
      <c r="F397" s="619"/>
      <c r="G397" s="619"/>
      <c r="H397" s="619"/>
      <c r="I397" s="619"/>
      <c r="J397" s="619"/>
      <c r="K397" s="619"/>
      <c r="L397" s="619"/>
      <c r="M397" s="619"/>
    </row>
    <row r="398" spans="1:13" s="161" customFormat="1" ht="18" thickBot="1">
      <c r="A398" s="696" t="s">
        <v>131</v>
      </c>
      <c r="B398" s="696"/>
      <c r="C398" s="696"/>
      <c r="D398" s="696"/>
      <c r="E398" s="696"/>
      <c r="F398" s="696"/>
      <c r="G398" s="696"/>
      <c r="H398" s="696"/>
      <c r="I398" s="696"/>
      <c r="J398" s="696"/>
      <c r="K398" s="696"/>
      <c r="L398" s="696"/>
      <c r="M398" s="696"/>
    </row>
    <row r="399" spans="2:3" ht="12.75">
      <c r="B399" s="73"/>
      <c r="C399" s="73"/>
    </row>
    <row r="400" spans="1:12" ht="12.75">
      <c r="A400" s="98" t="s">
        <v>634</v>
      </c>
      <c r="B400" s="90"/>
      <c r="C400" s="90"/>
      <c r="D400" s="90"/>
      <c r="E400" s="90"/>
      <c r="F400" s="90"/>
      <c r="G400" s="90"/>
      <c r="H400" s="90"/>
      <c r="I400" s="90"/>
      <c r="J400" s="104"/>
      <c r="K400" s="104"/>
      <c r="L400" s="104"/>
    </row>
    <row r="401" spans="1:12" ht="12.75" customHeight="1">
      <c r="A401" s="90"/>
      <c r="B401" s="90"/>
      <c r="C401" s="90"/>
      <c r="D401" s="90"/>
      <c r="E401" s="90"/>
      <c r="F401" s="90"/>
      <c r="G401" s="90"/>
      <c r="H401" s="90"/>
      <c r="I401" s="90"/>
      <c r="J401" s="104"/>
      <c r="K401" s="104"/>
      <c r="L401" s="104"/>
    </row>
    <row r="402" spans="1:13" ht="12.75" customHeight="1">
      <c r="A402" s="90"/>
      <c r="B402" s="697" t="s">
        <v>336</v>
      </c>
      <c r="C402" s="697"/>
      <c r="D402" s="697"/>
      <c r="E402" s="697"/>
      <c r="F402" s="697"/>
      <c r="G402" s="697"/>
      <c r="H402" s="697"/>
      <c r="I402" s="697"/>
      <c r="J402" s="697"/>
      <c r="K402" s="697"/>
      <c r="L402" s="697"/>
      <c r="M402" s="697"/>
    </row>
    <row r="403" spans="1:13" ht="12.75" customHeight="1">
      <c r="A403" s="90"/>
      <c r="B403" s="697"/>
      <c r="C403" s="697"/>
      <c r="D403" s="697"/>
      <c r="E403" s="697"/>
      <c r="F403" s="697"/>
      <c r="G403" s="697"/>
      <c r="H403" s="697"/>
      <c r="I403" s="697"/>
      <c r="J403" s="697"/>
      <c r="K403" s="697"/>
      <c r="L403" s="697"/>
      <c r="M403" s="697"/>
    </row>
    <row r="404" spans="1:13" ht="12.75" customHeight="1">
      <c r="A404" s="90"/>
      <c r="B404" s="697"/>
      <c r="C404" s="697"/>
      <c r="D404" s="697"/>
      <c r="E404" s="697"/>
      <c r="F404" s="697"/>
      <c r="G404" s="697"/>
      <c r="H404" s="697"/>
      <c r="I404" s="697"/>
      <c r="J404" s="697"/>
      <c r="K404" s="697"/>
      <c r="L404" s="697"/>
      <c r="M404" s="697"/>
    </row>
    <row r="405" spans="1:13" ht="12.75" customHeight="1">
      <c r="A405" s="90"/>
      <c r="B405" s="697"/>
      <c r="C405" s="697"/>
      <c r="D405" s="697"/>
      <c r="E405" s="697"/>
      <c r="F405" s="697"/>
      <c r="G405" s="697"/>
      <c r="H405" s="697"/>
      <c r="I405" s="697"/>
      <c r="J405" s="697"/>
      <c r="K405" s="697"/>
      <c r="L405" s="697"/>
      <c r="M405" s="697"/>
    </row>
    <row r="406" spans="1:12" ht="12.75" customHeight="1">
      <c r="A406" s="90"/>
      <c r="B406" s="90"/>
      <c r="C406" s="90"/>
      <c r="D406" s="90"/>
      <c r="E406" s="90"/>
      <c r="F406" s="90"/>
      <c r="G406" s="90"/>
      <c r="H406" s="90"/>
      <c r="I406" s="90"/>
      <c r="J406" s="104"/>
      <c r="K406" s="104"/>
      <c r="L406" s="104"/>
    </row>
    <row r="407" spans="1:12" ht="12.75" customHeight="1">
      <c r="A407" s="90"/>
      <c r="B407" s="90"/>
      <c r="C407" s="90"/>
      <c r="D407" s="90"/>
      <c r="E407" s="90"/>
      <c r="F407" s="90"/>
      <c r="G407" s="90"/>
      <c r="H407" s="90"/>
      <c r="I407" s="90"/>
      <c r="J407" s="104"/>
      <c r="K407" s="104"/>
      <c r="L407" s="104"/>
    </row>
    <row r="408" spans="1:13" ht="12.75" customHeight="1">
      <c r="A408" s="90"/>
      <c r="B408" s="684" t="s">
        <v>0</v>
      </c>
      <c r="C408" s="685"/>
      <c r="D408" s="685"/>
      <c r="E408" s="686"/>
      <c r="F408" s="684" t="s">
        <v>150</v>
      </c>
      <c r="G408" s="685"/>
      <c r="H408" s="685"/>
      <c r="I408" s="685"/>
      <c r="J408" s="685"/>
      <c r="K408" s="685"/>
      <c r="L408" s="685"/>
      <c r="M408" s="686"/>
    </row>
    <row r="409" spans="1:13" ht="12.75" customHeight="1">
      <c r="A409" s="90"/>
      <c r="B409" s="687"/>
      <c r="C409" s="688"/>
      <c r="D409" s="688"/>
      <c r="E409" s="689"/>
      <c r="F409" s="690"/>
      <c r="G409" s="690"/>
      <c r="H409" s="690"/>
      <c r="I409" s="690"/>
      <c r="J409" s="690"/>
      <c r="K409" s="690"/>
      <c r="L409" s="690"/>
      <c r="M409" s="690"/>
    </row>
    <row r="410" spans="1:13" ht="12.75" customHeight="1">
      <c r="A410" s="90"/>
      <c r="B410" s="687"/>
      <c r="C410" s="688"/>
      <c r="D410" s="688"/>
      <c r="E410" s="689"/>
      <c r="F410" s="690"/>
      <c r="G410" s="690"/>
      <c r="H410" s="690"/>
      <c r="I410" s="690"/>
      <c r="J410" s="690"/>
      <c r="K410" s="690"/>
      <c r="L410" s="690"/>
      <c r="M410" s="690"/>
    </row>
    <row r="411" spans="1:13" ht="12.75" customHeight="1">
      <c r="A411" s="90"/>
      <c r="B411" s="687"/>
      <c r="C411" s="688"/>
      <c r="D411" s="688"/>
      <c r="E411" s="689"/>
      <c r="F411" s="690"/>
      <c r="G411" s="690"/>
      <c r="H411" s="690"/>
      <c r="I411" s="690"/>
      <c r="J411" s="690"/>
      <c r="K411" s="690"/>
      <c r="L411" s="690"/>
      <c r="M411" s="690"/>
    </row>
    <row r="412" spans="1:13" ht="12.75" customHeight="1">
      <c r="A412" s="90"/>
      <c r="B412" s="687"/>
      <c r="C412" s="688"/>
      <c r="D412" s="688"/>
      <c r="E412" s="689"/>
      <c r="F412" s="690"/>
      <c r="G412" s="690"/>
      <c r="H412" s="690"/>
      <c r="I412" s="690"/>
      <c r="J412" s="690"/>
      <c r="K412" s="690"/>
      <c r="L412" s="690"/>
      <c r="M412" s="690"/>
    </row>
    <row r="413" spans="1:13" ht="12.75" customHeight="1">
      <c r="A413" s="90"/>
      <c r="B413" s="44"/>
      <c r="C413" s="93"/>
      <c r="D413" s="93"/>
      <c r="E413" s="93"/>
      <c r="F413" s="74"/>
      <c r="G413" s="74"/>
      <c r="H413" s="74"/>
      <c r="I413" s="74"/>
      <c r="J413" s="74"/>
      <c r="K413" s="74"/>
      <c r="L413" s="74"/>
      <c r="M413" s="74"/>
    </row>
    <row r="414" spans="1:13" ht="12.75">
      <c r="A414" s="90"/>
      <c r="B414" s="162"/>
      <c r="C414" s="162"/>
      <c r="D414" s="162"/>
      <c r="E414" s="162"/>
      <c r="F414" s="162"/>
      <c r="G414" s="162"/>
      <c r="H414" s="162"/>
      <c r="I414" s="162"/>
      <c r="J414" s="162"/>
      <c r="K414" s="162"/>
      <c r="L414" s="162"/>
      <c r="M414" s="162"/>
    </row>
    <row r="415" spans="1:13" ht="12.75">
      <c r="A415" s="90"/>
      <c r="B415" s="286" t="s">
        <v>574</v>
      </c>
      <c r="C415" s="286"/>
      <c r="D415" s="294"/>
      <c r="E415" s="287"/>
      <c r="H415" s="734" t="s">
        <v>308</v>
      </c>
      <c r="I415" s="744" t="s">
        <v>309</v>
      </c>
      <c r="J415" s="744"/>
      <c r="K415" s="734" t="s">
        <v>592</v>
      </c>
      <c r="L415" s="734"/>
      <c r="M415" s="748" t="s">
        <v>593</v>
      </c>
    </row>
    <row r="416" spans="1:13" ht="27" customHeight="1">
      <c r="A416" s="90"/>
      <c r="B416" s="303"/>
      <c r="C416" s="303"/>
      <c r="D416" s="304"/>
      <c r="E416" s="303"/>
      <c r="H416" s="735"/>
      <c r="I416" s="745"/>
      <c r="J416" s="745"/>
      <c r="K416" s="735"/>
      <c r="L416" s="735"/>
      <c r="M416" s="735"/>
    </row>
    <row r="417" spans="1:13" ht="12.75">
      <c r="A417" s="90"/>
      <c r="B417" s="303"/>
      <c r="C417" s="303"/>
      <c r="D417" s="304"/>
      <c r="E417" s="303"/>
      <c r="H417" s="304"/>
      <c r="I417" s="304"/>
      <c r="K417" s="304"/>
      <c r="L417" s="303"/>
      <c r="M417" s="304"/>
    </row>
    <row r="418" spans="1:13" ht="12.75">
      <c r="A418" s="90"/>
      <c r="B418" s="682" t="s">
        <v>303</v>
      </c>
      <c r="C418" s="682"/>
      <c r="D418" s="682"/>
      <c r="E418" s="682"/>
      <c r="F418" s="682"/>
      <c r="G418" s="682"/>
      <c r="H418" s="500">
        <v>0</v>
      </c>
      <c r="I418" s="743">
        <v>0</v>
      </c>
      <c r="J418" s="743"/>
      <c r="K418" s="743">
        <v>0</v>
      </c>
      <c r="L418" s="743"/>
      <c r="M418" s="500">
        <v>0</v>
      </c>
    </row>
    <row r="419" spans="1:13" ht="12.75">
      <c r="A419" s="90"/>
      <c r="B419" s="682" t="s">
        <v>305</v>
      </c>
      <c r="C419" s="682"/>
      <c r="D419" s="682"/>
      <c r="E419" s="682"/>
      <c r="F419" s="682"/>
      <c r="G419" s="682"/>
      <c r="H419" s="500">
        <v>0</v>
      </c>
      <c r="I419" s="743">
        <v>0</v>
      </c>
      <c r="J419" s="743"/>
      <c r="K419" s="743">
        <v>0</v>
      </c>
      <c r="L419" s="743"/>
      <c r="M419" s="500">
        <v>0</v>
      </c>
    </row>
    <row r="420" spans="1:13" ht="12.75">
      <c r="A420" s="90"/>
      <c r="B420" s="682" t="s">
        <v>306</v>
      </c>
      <c r="C420" s="682"/>
      <c r="D420" s="682"/>
      <c r="E420" s="682"/>
      <c r="F420" s="682"/>
      <c r="G420" s="682"/>
      <c r="H420" s="500">
        <v>0</v>
      </c>
      <c r="I420" s="743">
        <v>0</v>
      </c>
      <c r="J420" s="743"/>
      <c r="K420" s="743">
        <v>0</v>
      </c>
      <c r="L420" s="743"/>
      <c r="M420" s="500">
        <v>0</v>
      </c>
    </row>
    <row r="421" spans="1:13" ht="12.75">
      <c r="A421" s="90"/>
      <c r="B421" s="682" t="s">
        <v>307</v>
      </c>
      <c r="C421" s="682"/>
      <c r="D421" s="682"/>
      <c r="E421" s="682"/>
      <c r="F421" s="682"/>
      <c r="G421" s="682"/>
      <c r="H421" s="500">
        <v>0</v>
      </c>
      <c r="I421" s="743">
        <v>0</v>
      </c>
      <c r="J421" s="743"/>
      <c r="K421" s="743">
        <v>0</v>
      </c>
      <c r="L421" s="743"/>
      <c r="M421" s="500">
        <v>0</v>
      </c>
    </row>
    <row r="422" spans="1:16" ht="12.75">
      <c r="A422" s="90"/>
      <c r="B422" s="286"/>
      <c r="C422" s="286"/>
      <c r="D422" s="286"/>
      <c r="E422" s="286"/>
      <c r="H422" s="501">
        <f>+SUM(H418:H421)</f>
        <v>0</v>
      </c>
      <c r="I422" s="742">
        <f>+SUM(I418:I421)</f>
        <v>0</v>
      </c>
      <c r="J422" s="742"/>
      <c r="K422" s="742">
        <f>+SUM(K418:K421)</f>
        <v>0</v>
      </c>
      <c r="L422" s="742"/>
      <c r="M422" s="501">
        <f>+SUM(M418:M421)</f>
        <v>0</v>
      </c>
      <c r="N422" s="420"/>
      <c r="O422" s="512">
        <f>+K422-'TCP 21.1 - IXB - Efnahr'!F19</f>
        <v>0</v>
      </c>
      <c r="P422" s="512">
        <f>+M422-'TCP 21.1 - IXB - Efnahr'!F42</f>
        <v>0</v>
      </c>
    </row>
    <row r="423" spans="1:13" ht="12.75">
      <c r="A423" s="90"/>
      <c r="B423" s="297"/>
      <c r="C423" s="297"/>
      <c r="D423" s="298"/>
      <c r="E423" s="298"/>
      <c r="H423" s="498"/>
      <c r="I423" s="498"/>
      <c r="J423" s="420"/>
      <c r="K423" s="498"/>
      <c r="L423" s="498"/>
      <c r="M423" s="498"/>
    </row>
    <row r="424" spans="1:13" ht="12.75" customHeight="1">
      <c r="A424" s="90"/>
      <c r="B424" s="286" t="s">
        <v>390</v>
      </c>
      <c r="C424" s="286"/>
      <c r="D424" s="294"/>
      <c r="E424" s="287"/>
      <c r="H424" s="737" t="s">
        <v>308</v>
      </c>
      <c r="I424" s="739" t="s">
        <v>309</v>
      </c>
      <c r="J424" s="739"/>
      <c r="K424" s="737" t="s">
        <v>592</v>
      </c>
      <c r="L424" s="737"/>
      <c r="M424" s="741" t="s">
        <v>593</v>
      </c>
    </row>
    <row r="425" spans="1:13" ht="26.25" customHeight="1">
      <c r="A425" s="90"/>
      <c r="B425" s="303"/>
      <c r="C425" s="303"/>
      <c r="D425" s="304"/>
      <c r="E425" s="303" t="s">
        <v>304</v>
      </c>
      <c r="H425" s="738"/>
      <c r="I425" s="740"/>
      <c r="J425" s="740"/>
      <c r="K425" s="738"/>
      <c r="L425" s="738"/>
      <c r="M425" s="738"/>
    </row>
    <row r="426" spans="1:13" ht="12.75">
      <c r="A426" s="90"/>
      <c r="B426" s="303"/>
      <c r="C426" s="303"/>
      <c r="D426" s="304"/>
      <c r="E426" s="303"/>
      <c r="H426" s="502"/>
      <c r="I426" s="502"/>
      <c r="J426" s="420"/>
      <c r="K426" s="502"/>
      <c r="L426" s="503"/>
      <c r="M426" s="502"/>
    </row>
    <row r="427" spans="1:13" ht="12.75">
      <c r="A427" s="90"/>
      <c r="B427" s="682" t="s">
        <v>303</v>
      </c>
      <c r="C427" s="682"/>
      <c r="D427" s="682"/>
      <c r="E427" s="682"/>
      <c r="F427" s="682"/>
      <c r="G427" s="682"/>
      <c r="H427" s="500">
        <v>0</v>
      </c>
      <c r="I427" s="743">
        <v>0</v>
      </c>
      <c r="J427" s="743"/>
      <c r="K427" s="743">
        <v>0</v>
      </c>
      <c r="L427" s="743"/>
      <c r="M427" s="500">
        <v>0</v>
      </c>
    </row>
    <row r="428" spans="1:13" ht="12.75">
      <c r="A428" s="90"/>
      <c r="B428" s="682" t="s">
        <v>305</v>
      </c>
      <c r="C428" s="682"/>
      <c r="D428" s="682"/>
      <c r="E428" s="682"/>
      <c r="F428" s="682"/>
      <c r="G428" s="682"/>
      <c r="H428" s="500">
        <v>0</v>
      </c>
      <c r="I428" s="743">
        <v>0</v>
      </c>
      <c r="J428" s="743"/>
      <c r="K428" s="743">
        <v>0</v>
      </c>
      <c r="L428" s="743"/>
      <c r="M428" s="500">
        <v>0</v>
      </c>
    </row>
    <row r="429" spans="1:13" ht="12.75">
      <c r="A429" s="90"/>
      <c r="B429" s="682" t="s">
        <v>306</v>
      </c>
      <c r="C429" s="682"/>
      <c r="D429" s="682"/>
      <c r="E429" s="682"/>
      <c r="F429" s="682"/>
      <c r="G429" s="682"/>
      <c r="H429" s="500">
        <v>0</v>
      </c>
      <c r="I429" s="743">
        <v>0</v>
      </c>
      <c r="J429" s="743"/>
      <c r="K429" s="743">
        <v>0</v>
      </c>
      <c r="L429" s="743"/>
      <c r="M429" s="500">
        <v>0</v>
      </c>
    </row>
    <row r="430" spans="1:13" ht="12.75">
      <c r="A430" s="90"/>
      <c r="B430" s="682" t="s">
        <v>307</v>
      </c>
      <c r="C430" s="682"/>
      <c r="D430" s="682"/>
      <c r="E430" s="682"/>
      <c r="F430" s="682"/>
      <c r="G430" s="682"/>
      <c r="H430" s="500">
        <v>0</v>
      </c>
      <c r="I430" s="743">
        <v>0</v>
      </c>
      <c r="J430" s="743"/>
      <c r="K430" s="743">
        <v>0</v>
      </c>
      <c r="L430" s="743"/>
      <c r="M430" s="500">
        <v>0</v>
      </c>
    </row>
    <row r="431" spans="1:16" ht="12.75">
      <c r="A431" s="90"/>
      <c r="B431" s="286"/>
      <c r="C431" s="286"/>
      <c r="D431" s="286"/>
      <c r="E431" s="286"/>
      <c r="H431" s="501">
        <f>+SUM(H427:H430)</f>
        <v>0</v>
      </c>
      <c r="I431" s="742">
        <f>+SUM(I427:I430)</f>
        <v>0</v>
      </c>
      <c r="J431" s="742"/>
      <c r="K431" s="742">
        <f>+SUM(K427:K430)</f>
        <v>0</v>
      </c>
      <c r="L431" s="742"/>
      <c r="M431" s="501">
        <f>+SUM(M427:M430)</f>
        <v>0</v>
      </c>
      <c r="O431" s="512">
        <f>+K431-'TCP 21.1 - IXB - Efnahr'!G19</f>
        <v>0</v>
      </c>
      <c r="P431" s="512">
        <f>+M431-'TCP 21.1 - IXB - Efnahr'!G42</f>
        <v>0</v>
      </c>
    </row>
    <row r="432" spans="1:13" ht="12.75">
      <c r="A432" s="90"/>
      <c r="B432" s="162"/>
      <c r="C432" s="162"/>
      <c r="D432" s="162"/>
      <c r="E432" s="162"/>
      <c r="F432" s="162"/>
      <c r="G432" s="162"/>
      <c r="H432" s="162"/>
      <c r="I432" s="162"/>
      <c r="J432" s="162"/>
      <c r="K432" s="162"/>
      <c r="L432" s="162"/>
      <c r="M432" s="162"/>
    </row>
    <row r="433" spans="1:13" ht="12.75">
      <c r="A433" s="90"/>
      <c r="B433" s="162"/>
      <c r="C433" s="162"/>
      <c r="D433" s="162"/>
      <c r="E433" s="162"/>
      <c r="F433" s="162"/>
      <c r="G433" s="162"/>
      <c r="H433" s="162"/>
      <c r="I433" s="162"/>
      <c r="J433" s="162"/>
      <c r="K433" s="162"/>
      <c r="L433" s="162"/>
      <c r="M433" s="162"/>
    </row>
    <row r="434" spans="1:12" ht="12.75">
      <c r="A434" s="74" t="s">
        <v>635</v>
      </c>
      <c r="B434" s="73"/>
      <c r="C434" s="73"/>
      <c r="D434" s="73"/>
      <c r="E434" s="73"/>
      <c r="F434" s="73"/>
      <c r="G434" s="73"/>
      <c r="H434" s="73"/>
      <c r="I434" s="73"/>
      <c r="J434" s="73"/>
      <c r="K434" s="73"/>
      <c r="L434" s="73"/>
    </row>
    <row r="435" spans="1:12" ht="12.75">
      <c r="A435" s="74"/>
      <c r="B435" s="73"/>
      <c r="C435" s="73"/>
      <c r="D435" s="73"/>
      <c r="E435" s="73"/>
      <c r="F435" s="73"/>
      <c r="G435" s="73"/>
      <c r="H435" s="73"/>
      <c r="I435" s="73"/>
      <c r="J435" s="73"/>
      <c r="K435" s="73"/>
      <c r="L435" s="73"/>
    </row>
    <row r="436" spans="2:12" ht="12.75">
      <c r="B436" s="73" t="s">
        <v>499</v>
      </c>
      <c r="C436" s="73"/>
      <c r="D436" s="73"/>
      <c r="E436" s="73"/>
      <c r="F436" s="73"/>
      <c r="G436" s="73"/>
      <c r="H436" s="73"/>
      <c r="I436" s="73"/>
      <c r="J436" s="73"/>
      <c r="K436" s="73"/>
      <c r="L436" s="73"/>
    </row>
    <row r="437" spans="2:12" ht="12.75">
      <c r="B437" s="73"/>
      <c r="C437" s="73"/>
      <c r="D437" s="73"/>
      <c r="E437" s="73"/>
      <c r="F437" s="73"/>
      <c r="G437" s="73"/>
      <c r="H437" s="73"/>
      <c r="I437" s="73"/>
      <c r="J437" s="73"/>
      <c r="K437" s="73"/>
      <c r="L437" s="73"/>
    </row>
    <row r="438" spans="1:12" ht="12.75">
      <c r="A438" s="74"/>
      <c r="B438" s="73"/>
      <c r="C438" s="73"/>
      <c r="D438" s="73"/>
      <c r="E438" s="73"/>
      <c r="F438" s="73"/>
      <c r="G438" s="73"/>
      <c r="H438" s="73"/>
      <c r="I438" s="73"/>
      <c r="J438" s="73"/>
      <c r="K438" s="73"/>
      <c r="L438" s="73"/>
    </row>
    <row r="439" spans="1:12" ht="12.75">
      <c r="A439" s="98" t="s">
        <v>636</v>
      </c>
      <c r="B439" s="90"/>
      <c r="C439" s="90"/>
      <c r="D439" s="90"/>
      <c r="E439" s="90"/>
      <c r="F439" s="90"/>
      <c r="G439" s="90"/>
      <c r="H439" s="90"/>
      <c r="I439" s="90"/>
      <c r="J439" s="103"/>
      <c r="K439" s="103"/>
      <c r="L439" s="103"/>
    </row>
    <row r="440" spans="1:12" ht="12.75">
      <c r="A440" s="90"/>
      <c r="B440" s="90"/>
      <c r="C440" s="90"/>
      <c r="D440" s="90"/>
      <c r="E440" s="90"/>
      <c r="F440" s="90"/>
      <c r="G440" s="90"/>
      <c r="H440" s="90"/>
      <c r="I440" s="90"/>
      <c r="J440" s="103"/>
      <c r="K440" s="103"/>
      <c r="L440" s="103"/>
    </row>
    <row r="441" spans="1:12" ht="12.75">
      <c r="A441" s="90"/>
      <c r="B441" s="90" t="s">
        <v>498</v>
      </c>
      <c r="C441" s="90"/>
      <c r="D441" s="90"/>
      <c r="E441" s="90"/>
      <c r="F441" s="90"/>
      <c r="G441" s="90"/>
      <c r="H441" s="90"/>
      <c r="I441" s="90"/>
      <c r="J441" s="103"/>
      <c r="K441" s="103"/>
      <c r="L441" s="103"/>
    </row>
    <row r="442" spans="1:12" ht="12.75">
      <c r="A442" s="90"/>
      <c r="B442" s="90"/>
      <c r="C442" s="90"/>
      <c r="D442" s="90"/>
      <c r="E442" s="90"/>
      <c r="F442" s="90"/>
      <c r="G442" s="90"/>
      <c r="H442" s="90"/>
      <c r="I442" s="90"/>
      <c r="J442" s="103"/>
      <c r="K442" s="103"/>
      <c r="L442" s="103"/>
    </row>
    <row r="443" spans="1:12" ht="12.75">
      <c r="A443" s="90"/>
      <c r="B443" s="90"/>
      <c r="C443" s="90"/>
      <c r="D443" s="90"/>
      <c r="E443" s="90"/>
      <c r="F443" s="90"/>
      <c r="G443" s="90"/>
      <c r="H443" s="90"/>
      <c r="I443" s="90"/>
      <c r="J443" s="103"/>
      <c r="K443" s="103"/>
      <c r="L443" s="103"/>
    </row>
    <row r="444" spans="1:13" ht="12.75">
      <c r="A444" s="90"/>
      <c r="B444" s="320"/>
      <c r="C444" s="320"/>
      <c r="D444" s="320"/>
      <c r="E444" s="320"/>
      <c r="F444" s="320"/>
      <c r="G444" s="320"/>
      <c r="H444" s="320"/>
      <c r="I444" s="89"/>
      <c r="J444" s="89"/>
      <c r="K444" s="89"/>
      <c r="L444" s="321"/>
      <c r="M444" s="321"/>
    </row>
    <row r="445" spans="1:13" ht="12.75">
      <c r="A445" s="90"/>
      <c r="B445" s="320"/>
      <c r="C445" s="320"/>
      <c r="D445" s="320"/>
      <c r="E445" s="320"/>
      <c r="F445" s="320"/>
      <c r="G445" s="320"/>
      <c r="H445" s="320"/>
      <c r="I445" s="89"/>
      <c r="J445" s="89"/>
      <c r="K445" s="89"/>
      <c r="L445" s="321"/>
      <c r="M445" s="321"/>
    </row>
    <row r="446" spans="1:13" s="1" customFormat="1" ht="15.75" customHeight="1">
      <c r="A446" s="619" t="s">
        <v>509</v>
      </c>
      <c r="B446" s="619"/>
      <c r="C446" s="619"/>
      <c r="D446" s="619"/>
      <c r="E446" s="619"/>
      <c r="F446" s="619"/>
      <c r="G446" s="619"/>
      <c r="H446" s="619"/>
      <c r="I446" s="619"/>
      <c r="J446" s="619"/>
      <c r="K446" s="619"/>
      <c r="L446" s="619"/>
      <c r="M446" s="619"/>
    </row>
    <row r="447" spans="1:13" s="161" customFormat="1" ht="18" thickBot="1">
      <c r="A447" s="696" t="s">
        <v>131</v>
      </c>
      <c r="B447" s="696"/>
      <c r="C447" s="696"/>
      <c r="D447" s="696"/>
      <c r="E447" s="696"/>
      <c r="F447" s="696"/>
      <c r="G447" s="696"/>
      <c r="H447" s="696"/>
      <c r="I447" s="696"/>
      <c r="J447" s="696"/>
      <c r="K447" s="696"/>
      <c r="L447" s="696"/>
      <c r="M447" s="696"/>
    </row>
    <row r="448" spans="2:3" ht="12.75">
      <c r="B448" s="73"/>
      <c r="C448" s="73"/>
    </row>
    <row r="449" spans="1:14" ht="12.75">
      <c r="A449" s="88" t="s">
        <v>637</v>
      </c>
      <c r="N449" s="314"/>
    </row>
    <row r="450" ht="12.75">
      <c r="N450" s="314"/>
    </row>
    <row r="451" spans="2:14" ht="15" customHeight="1">
      <c r="B451" s="747" t="s">
        <v>310</v>
      </c>
      <c r="C451" s="747"/>
      <c r="D451" s="747"/>
      <c r="E451" s="747"/>
      <c r="F451" s="747"/>
      <c r="G451" s="747"/>
      <c r="H451" s="747"/>
      <c r="I451" s="747"/>
      <c r="J451" s="747"/>
      <c r="K451" s="747"/>
      <c r="L451" s="747"/>
      <c r="M451" s="747"/>
      <c r="N451" s="314"/>
    </row>
    <row r="452" spans="2:13" ht="12.75">
      <c r="B452" s="289"/>
      <c r="C452" s="289"/>
      <c r="D452" s="289"/>
      <c r="E452" s="289"/>
      <c r="F452" s="289"/>
      <c r="G452" s="289"/>
      <c r="H452" s="289"/>
      <c r="I452" s="289"/>
      <c r="J452" s="289"/>
      <c r="K452" s="289"/>
      <c r="L452" s="299"/>
      <c r="M452" s="284"/>
    </row>
    <row r="453" spans="2:13" ht="12.75">
      <c r="B453" s="746" t="s">
        <v>534</v>
      </c>
      <c r="C453" s="746"/>
      <c r="D453" s="746"/>
      <c r="E453" s="746"/>
      <c r="F453" s="746"/>
      <c r="G453" s="746"/>
      <c r="H453" s="746"/>
      <c r="I453" s="746"/>
      <c r="J453" s="746"/>
      <c r="K453" s="746"/>
      <c r="L453" s="746"/>
      <c r="M453" s="746"/>
    </row>
    <row r="454" spans="2:13" ht="12.75">
      <c r="B454" s="746"/>
      <c r="C454" s="746"/>
      <c r="D454" s="746"/>
      <c r="E454" s="746"/>
      <c r="F454" s="746"/>
      <c r="G454" s="746"/>
      <c r="H454" s="746"/>
      <c r="I454" s="746"/>
      <c r="J454" s="746"/>
      <c r="K454" s="746"/>
      <c r="L454" s="746"/>
      <c r="M454" s="746"/>
    </row>
    <row r="455" spans="2:13" ht="12.75">
      <c r="B455" s="289"/>
      <c r="C455" s="289"/>
      <c r="D455" s="289"/>
      <c r="E455" s="289"/>
      <c r="F455" s="300"/>
      <c r="G455" s="300"/>
      <c r="H455" s="289"/>
      <c r="I455" s="289"/>
      <c r="J455" s="289"/>
      <c r="K455" s="289"/>
      <c r="L455" s="301"/>
      <c r="M455" s="284"/>
    </row>
    <row r="456" spans="2:13" ht="12.75">
      <c r="B456" s="747" t="s">
        <v>311</v>
      </c>
      <c r="C456" s="747"/>
      <c r="D456" s="747"/>
      <c r="E456" s="747"/>
      <c r="F456" s="747"/>
      <c r="G456" s="747"/>
      <c r="H456" s="747"/>
      <c r="I456" s="747"/>
      <c r="J456" s="747"/>
      <c r="K456" s="747"/>
      <c r="L456" s="747"/>
      <c r="M456" s="747"/>
    </row>
    <row r="457" spans="2:13" ht="12.75">
      <c r="B457" s="336"/>
      <c r="C457" s="336"/>
      <c r="D457" s="336"/>
      <c r="E457" s="336"/>
      <c r="F457" s="336"/>
      <c r="G457" s="336"/>
      <c r="H457" s="336"/>
      <c r="I457" s="336"/>
      <c r="J457" s="336"/>
      <c r="K457" s="336"/>
      <c r="L457" s="336"/>
      <c r="M457" s="336"/>
    </row>
    <row r="458" ht="12.75" customHeight="1"/>
    <row r="459" ht="12.75">
      <c r="A459" s="88" t="s">
        <v>638</v>
      </c>
    </row>
    <row r="461" spans="2:13" ht="12.75" customHeight="1">
      <c r="B461" s="746" t="s">
        <v>388</v>
      </c>
      <c r="C461" s="746"/>
      <c r="D461" s="746"/>
      <c r="E461" s="746"/>
      <c r="F461" s="746"/>
      <c r="G461" s="746"/>
      <c r="H461" s="746"/>
      <c r="I461" s="746"/>
      <c r="J461" s="746"/>
      <c r="K461" s="746"/>
      <c r="L461" s="746"/>
      <c r="M461" s="746"/>
    </row>
    <row r="462" spans="2:13" ht="12.75" customHeight="1">
      <c r="B462" s="284"/>
      <c r="C462" s="284"/>
      <c r="D462" s="284"/>
      <c r="E462" s="284"/>
      <c r="F462" s="284"/>
      <c r="G462" s="284"/>
      <c r="H462" s="284"/>
      <c r="I462" s="284"/>
      <c r="J462" s="284"/>
      <c r="K462" s="284"/>
      <c r="L462" s="284"/>
      <c r="M462" s="284"/>
    </row>
    <row r="463" spans="2:13" ht="12.75" customHeight="1">
      <c r="B463" s="746" t="s">
        <v>389</v>
      </c>
      <c r="C463" s="746"/>
      <c r="D463" s="746"/>
      <c r="E463" s="746"/>
      <c r="F463" s="746"/>
      <c r="G463" s="746"/>
      <c r="H463" s="746"/>
      <c r="I463" s="746"/>
      <c r="J463" s="746"/>
      <c r="K463" s="746"/>
      <c r="L463" s="746"/>
      <c r="M463" s="746"/>
    </row>
    <row r="464" spans="2:13" ht="12.75">
      <c r="B464" s="746"/>
      <c r="C464" s="746"/>
      <c r="D464" s="746"/>
      <c r="E464" s="746"/>
      <c r="F464" s="746"/>
      <c r="G464" s="746"/>
      <c r="H464" s="746"/>
      <c r="I464" s="746"/>
      <c r="J464" s="746"/>
      <c r="K464" s="746"/>
      <c r="L464" s="746"/>
      <c r="M464" s="746"/>
    </row>
  </sheetData>
  <sheetProtection/>
  <mergeCells count="445">
    <mergeCell ref="K183:L183"/>
    <mergeCell ref="K184:L184"/>
    <mergeCell ref="B121:M122"/>
    <mergeCell ref="K177:L177"/>
    <mergeCell ref="K178:L178"/>
    <mergeCell ref="K179:L179"/>
    <mergeCell ref="K180:L180"/>
    <mergeCell ref="A159:M159"/>
    <mergeCell ref="A160:M160"/>
    <mergeCell ref="B139:M140"/>
    <mergeCell ref="K187:L187"/>
    <mergeCell ref="K188:L188"/>
    <mergeCell ref="B118:M119"/>
    <mergeCell ref="A203:M203"/>
    <mergeCell ref="A204:M204"/>
    <mergeCell ref="K185:L185"/>
    <mergeCell ref="K186:L186"/>
    <mergeCell ref="B180:J180"/>
    <mergeCell ref="B179:J179"/>
    <mergeCell ref="B178:J178"/>
    <mergeCell ref="B186:J186"/>
    <mergeCell ref="B183:J183"/>
    <mergeCell ref="B182:J182"/>
    <mergeCell ref="B181:J181"/>
    <mergeCell ref="K171:L171"/>
    <mergeCell ref="K172:L172"/>
    <mergeCell ref="K173:L173"/>
    <mergeCell ref="K174:L174"/>
    <mergeCell ref="K181:L181"/>
    <mergeCell ref="K182:L182"/>
    <mergeCell ref="B188:J188"/>
    <mergeCell ref="B187:J187"/>
    <mergeCell ref="K165:L165"/>
    <mergeCell ref="K166:L166"/>
    <mergeCell ref="K167:L167"/>
    <mergeCell ref="K168:L168"/>
    <mergeCell ref="K169:L169"/>
    <mergeCell ref="K170:L170"/>
    <mergeCell ref="B185:J185"/>
    <mergeCell ref="B184:J184"/>
    <mergeCell ref="K289:L289"/>
    <mergeCell ref="B166:J166"/>
    <mergeCell ref="B167:J167"/>
    <mergeCell ref="B168:J168"/>
    <mergeCell ref="B169:J169"/>
    <mergeCell ref="B170:J170"/>
    <mergeCell ref="B171:J171"/>
    <mergeCell ref="B172:J172"/>
    <mergeCell ref="B173:J173"/>
    <mergeCell ref="B174:J174"/>
    <mergeCell ref="B292:J292"/>
    <mergeCell ref="B293:J293"/>
    <mergeCell ref="B294:J294"/>
    <mergeCell ref="K290:L290"/>
    <mergeCell ref="K291:L291"/>
    <mergeCell ref="K292:L292"/>
    <mergeCell ref="K293:L293"/>
    <mergeCell ref="K294:L294"/>
    <mergeCell ref="I337:J337"/>
    <mergeCell ref="K337:L337"/>
    <mergeCell ref="I327:J327"/>
    <mergeCell ref="I330:J330"/>
    <mergeCell ref="I338:J338"/>
    <mergeCell ref="K338:L338"/>
    <mergeCell ref="K330:L330"/>
    <mergeCell ref="I335:J335"/>
    <mergeCell ref="K335:L335"/>
    <mergeCell ref="I333:J333"/>
    <mergeCell ref="K333:L333"/>
    <mergeCell ref="I334:J334"/>
    <mergeCell ref="K334:L334"/>
    <mergeCell ref="I336:J336"/>
    <mergeCell ref="K336:L336"/>
    <mergeCell ref="I329:J329"/>
    <mergeCell ref="K329:L329"/>
    <mergeCell ref="I331:J331"/>
    <mergeCell ref="K331:L331"/>
    <mergeCell ref="I332:J332"/>
    <mergeCell ref="K332:L332"/>
    <mergeCell ref="I326:J326"/>
    <mergeCell ref="K326:L326"/>
    <mergeCell ref="K327:L327"/>
    <mergeCell ref="I328:J328"/>
    <mergeCell ref="K328:L328"/>
    <mergeCell ref="F220:G220"/>
    <mergeCell ref="L218:M218"/>
    <mergeCell ref="L217:M217"/>
    <mergeCell ref="L219:M219"/>
    <mergeCell ref="I220:K220"/>
    <mergeCell ref="L220:M220"/>
    <mergeCell ref="F216:G216"/>
    <mergeCell ref="I216:K216"/>
    <mergeCell ref="L216:M216"/>
    <mergeCell ref="I217:K217"/>
    <mergeCell ref="I218:K218"/>
    <mergeCell ref="I219:K219"/>
    <mergeCell ref="F217:G217"/>
    <mergeCell ref="F218:G218"/>
    <mergeCell ref="F219:G219"/>
    <mergeCell ref="F215:G215"/>
    <mergeCell ref="I215:K215"/>
    <mergeCell ref="K197:L197"/>
    <mergeCell ref="I213:K213"/>
    <mergeCell ref="L215:M215"/>
    <mergeCell ref="L213:M213"/>
    <mergeCell ref="F214:G214"/>
    <mergeCell ref="F211:G211"/>
    <mergeCell ref="I211:K211"/>
    <mergeCell ref="L211:M211"/>
    <mergeCell ref="B213:D213"/>
    <mergeCell ref="I214:K214"/>
    <mergeCell ref="L214:M214"/>
    <mergeCell ref="F213:G213"/>
    <mergeCell ref="K380:L380"/>
    <mergeCell ref="K379:L379"/>
    <mergeCell ref="B302:J302"/>
    <mergeCell ref="K302:L302"/>
    <mergeCell ref="A247:M247"/>
    <mergeCell ref="A248:M248"/>
    <mergeCell ref="B393:M393"/>
    <mergeCell ref="B391:J391"/>
    <mergeCell ref="K391:L391"/>
    <mergeCell ref="A303:M303"/>
    <mergeCell ref="A304:M304"/>
    <mergeCell ref="B343:E344"/>
    <mergeCell ref="K366:L366"/>
    <mergeCell ref="B367:J367"/>
    <mergeCell ref="K367:L367"/>
    <mergeCell ref="B373:J373"/>
    <mergeCell ref="L22:M22"/>
    <mergeCell ref="F210:G210"/>
    <mergeCell ref="I210:K210"/>
    <mergeCell ref="L210:M210"/>
    <mergeCell ref="K307:L307"/>
    <mergeCell ref="K195:L195"/>
    <mergeCell ref="K196:L196"/>
    <mergeCell ref="I262:J262"/>
    <mergeCell ref="B300:J300"/>
    <mergeCell ref="B211:D211"/>
    <mergeCell ref="A1:M1"/>
    <mergeCell ref="A2:M2"/>
    <mergeCell ref="C15:E15"/>
    <mergeCell ref="F15:K15"/>
    <mergeCell ref="L15:M15"/>
    <mergeCell ref="C23:E23"/>
    <mergeCell ref="F23:K23"/>
    <mergeCell ref="L23:M23"/>
    <mergeCell ref="C22:D22"/>
    <mergeCell ref="F22:J22"/>
    <mergeCell ref="K198:L198"/>
    <mergeCell ref="B193:J193"/>
    <mergeCell ref="B194:J194"/>
    <mergeCell ref="B195:J195"/>
    <mergeCell ref="B196:J196"/>
    <mergeCell ref="B197:J197"/>
    <mergeCell ref="K193:L193"/>
    <mergeCell ref="K194:L194"/>
    <mergeCell ref="B198:J198"/>
    <mergeCell ref="B33:M35"/>
    <mergeCell ref="B41:M44"/>
    <mergeCell ref="B37:M37"/>
    <mergeCell ref="B46:M46"/>
    <mergeCell ref="B50:M56"/>
    <mergeCell ref="B77:M77"/>
    <mergeCell ref="B93:M96"/>
    <mergeCell ref="A58:M58"/>
    <mergeCell ref="A59:M59"/>
    <mergeCell ref="B73:M75"/>
    <mergeCell ref="B65:M69"/>
    <mergeCell ref="B133:M135"/>
    <mergeCell ref="A107:M107"/>
    <mergeCell ref="A108:M108"/>
    <mergeCell ref="B89:M89"/>
    <mergeCell ref="B101:M102"/>
    <mergeCell ref="B155:M156"/>
    <mergeCell ref="B104:M104"/>
    <mergeCell ref="B114:M116"/>
    <mergeCell ref="B130:M131"/>
    <mergeCell ref="B98:M99"/>
    <mergeCell ref="K314:L314"/>
    <mergeCell ref="K259:M259"/>
    <mergeCell ref="B144:M147"/>
    <mergeCell ref="B151:M151"/>
    <mergeCell ref="K192:L192"/>
    <mergeCell ref="B308:J308"/>
    <mergeCell ref="K308:L308"/>
    <mergeCell ref="I265:J265"/>
    <mergeCell ref="B264:G264"/>
    <mergeCell ref="B256:G256"/>
    <mergeCell ref="B456:M456"/>
    <mergeCell ref="F412:M412"/>
    <mergeCell ref="K415:L416"/>
    <mergeCell ref="M415:M416"/>
    <mergeCell ref="K421:L421"/>
    <mergeCell ref="B451:M451"/>
    <mergeCell ref="B453:M454"/>
    <mergeCell ref="I427:J427"/>
    <mergeCell ref="I428:J428"/>
    <mergeCell ref="I429:J429"/>
    <mergeCell ref="B257:G257"/>
    <mergeCell ref="B258:G258"/>
    <mergeCell ref="B259:G259"/>
    <mergeCell ref="K419:L419"/>
    <mergeCell ref="K420:L420"/>
    <mergeCell ref="K256:M256"/>
    <mergeCell ref="K257:M257"/>
    <mergeCell ref="K258:M258"/>
    <mergeCell ref="I259:J259"/>
    <mergeCell ref="B461:M461"/>
    <mergeCell ref="B463:M464"/>
    <mergeCell ref="K431:L431"/>
    <mergeCell ref="I257:J257"/>
    <mergeCell ref="I258:J258"/>
    <mergeCell ref="K390:L390"/>
    <mergeCell ref="I420:J420"/>
    <mergeCell ref="I415:J416"/>
    <mergeCell ref="I430:J430"/>
    <mergeCell ref="I431:J431"/>
    <mergeCell ref="K427:L427"/>
    <mergeCell ref="K428:L428"/>
    <mergeCell ref="K429:L429"/>
    <mergeCell ref="K430:L430"/>
    <mergeCell ref="H424:H425"/>
    <mergeCell ref="I424:J425"/>
    <mergeCell ref="K424:L425"/>
    <mergeCell ref="M424:M425"/>
    <mergeCell ref="K422:L422"/>
    <mergeCell ref="I418:J418"/>
    <mergeCell ref="I419:J419"/>
    <mergeCell ref="I421:J421"/>
    <mergeCell ref="I422:J422"/>
    <mergeCell ref="K418:L418"/>
    <mergeCell ref="B427:G427"/>
    <mergeCell ref="B428:G428"/>
    <mergeCell ref="B429:G429"/>
    <mergeCell ref="B430:G430"/>
    <mergeCell ref="B418:G418"/>
    <mergeCell ref="B419:G419"/>
    <mergeCell ref="B420:G420"/>
    <mergeCell ref="B421:G421"/>
    <mergeCell ref="H415:H416"/>
    <mergeCell ref="B412:E412"/>
    <mergeCell ref="I256:J256"/>
    <mergeCell ref="B262:G262"/>
    <mergeCell ref="K262:M262"/>
    <mergeCell ref="B265:G265"/>
    <mergeCell ref="K265:M265"/>
    <mergeCell ref="B390:J390"/>
    <mergeCell ref="K365:L365"/>
    <mergeCell ref="B366:J366"/>
    <mergeCell ref="K373:L373"/>
    <mergeCell ref="K385:L385"/>
    <mergeCell ref="B386:J386"/>
    <mergeCell ref="K386:L386"/>
    <mergeCell ref="K382:L382"/>
    <mergeCell ref="B389:J389"/>
    <mergeCell ref="K383:L383"/>
    <mergeCell ref="K389:L389"/>
    <mergeCell ref="B374:J374"/>
    <mergeCell ref="K374:L374"/>
    <mergeCell ref="A359:M359"/>
    <mergeCell ref="K298:L298"/>
    <mergeCell ref="B299:J299"/>
    <mergeCell ref="K311:L311"/>
    <mergeCell ref="B314:J314"/>
    <mergeCell ref="F343:G344"/>
    <mergeCell ref="H343:I344"/>
    <mergeCell ref="B348:E348"/>
    <mergeCell ref="F345:G345"/>
    <mergeCell ref="H345:I345"/>
    <mergeCell ref="A360:M360"/>
    <mergeCell ref="A397:M397"/>
    <mergeCell ref="A398:M398"/>
    <mergeCell ref="B347:E347"/>
    <mergeCell ref="G356:I356"/>
    <mergeCell ref="G357:I357"/>
    <mergeCell ref="G358:I358"/>
    <mergeCell ref="J350:K351"/>
    <mergeCell ref="K384:L384"/>
    <mergeCell ref="H348:I348"/>
    <mergeCell ref="B346:E346"/>
    <mergeCell ref="H346:I346"/>
    <mergeCell ref="B345:E345"/>
    <mergeCell ref="F346:G346"/>
    <mergeCell ref="L343:M344"/>
    <mergeCell ref="J343:K344"/>
    <mergeCell ref="J345:K345"/>
    <mergeCell ref="L345:M345"/>
    <mergeCell ref="L346:M346"/>
    <mergeCell ref="J346:K346"/>
    <mergeCell ref="F347:G347"/>
    <mergeCell ref="H347:I347"/>
    <mergeCell ref="G355:I355"/>
    <mergeCell ref="L347:M347"/>
    <mergeCell ref="L348:M348"/>
    <mergeCell ref="J348:K348"/>
    <mergeCell ref="J347:K347"/>
    <mergeCell ref="L350:M351"/>
    <mergeCell ref="L354:M354"/>
    <mergeCell ref="L355:M355"/>
    <mergeCell ref="F348:G348"/>
    <mergeCell ref="K264:M264"/>
    <mergeCell ref="L358:M358"/>
    <mergeCell ref="B313:J313"/>
    <mergeCell ref="K313:L313"/>
    <mergeCell ref="J356:K356"/>
    <mergeCell ref="J357:K357"/>
    <mergeCell ref="G352:I352"/>
    <mergeCell ref="G353:I353"/>
    <mergeCell ref="G354:I354"/>
    <mergeCell ref="B312:J312"/>
    <mergeCell ref="K312:L312"/>
    <mergeCell ref="B310:J310"/>
    <mergeCell ref="K310:L310"/>
    <mergeCell ref="B309:J309"/>
    <mergeCell ref="K309:L309"/>
    <mergeCell ref="B311:J311"/>
    <mergeCell ref="K299:L299"/>
    <mergeCell ref="I264:J264"/>
    <mergeCell ref="I263:J263"/>
    <mergeCell ref="B263:G263"/>
    <mergeCell ref="K263:M263"/>
    <mergeCell ref="K301:L301"/>
    <mergeCell ref="K300:L300"/>
    <mergeCell ref="B301:J301"/>
    <mergeCell ref="B290:J290"/>
    <mergeCell ref="B291:J291"/>
    <mergeCell ref="L221:M221"/>
    <mergeCell ref="F224:G224"/>
    <mergeCell ref="I224:K224"/>
    <mergeCell ref="L224:M224"/>
    <mergeCell ref="J227:K227"/>
    <mergeCell ref="L227:M227"/>
    <mergeCell ref="F221:G221"/>
    <mergeCell ref="L229:M229"/>
    <mergeCell ref="J230:K230"/>
    <mergeCell ref="L230:M230"/>
    <mergeCell ref="B229:I229"/>
    <mergeCell ref="B230:I230"/>
    <mergeCell ref="I221:K221"/>
    <mergeCell ref="I222:K222"/>
    <mergeCell ref="J228:K228"/>
    <mergeCell ref="L228:M228"/>
    <mergeCell ref="L222:M222"/>
    <mergeCell ref="L356:M356"/>
    <mergeCell ref="L357:M357"/>
    <mergeCell ref="L352:M352"/>
    <mergeCell ref="L353:M353"/>
    <mergeCell ref="B372:J372"/>
    <mergeCell ref="K372:L372"/>
    <mergeCell ref="K363:L363"/>
    <mergeCell ref="B364:J364"/>
    <mergeCell ref="K364:L364"/>
    <mergeCell ref="B365:J365"/>
    <mergeCell ref="B375:J375"/>
    <mergeCell ref="K375:L375"/>
    <mergeCell ref="A446:M446"/>
    <mergeCell ref="A447:M447"/>
    <mergeCell ref="K381:L381"/>
    <mergeCell ref="B410:E410"/>
    <mergeCell ref="F410:M410"/>
    <mergeCell ref="B411:E411"/>
    <mergeCell ref="F411:M411"/>
    <mergeCell ref="B402:M405"/>
    <mergeCell ref="B212:D212"/>
    <mergeCell ref="F212:G212"/>
    <mergeCell ref="I212:K212"/>
    <mergeCell ref="L212:M212"/>
    <mergeCell ref="K371:L371"/>
    <mergeCell ref="J352:K352"/>
    <mergeCell ref="J353:K353"/>
    <mergeCell ref="J354:K354"/>
    <mergeCell ref="J355:K355"/>
    <mergeCell ref="B320:J320"/>
    <mergeCell ref="B408:E408"/>
    <mergeCell ref="B409:E409"/>
    <mergeCell ref="F408:M408"/>
    <mergeCell ref="F409:M409"/>
    <mergeCell ref="K321:L321"/>
    <mergeCell ref="K317:L317"/>
    <mergeCell ref="B318:J318"/>
    <mergeCell ref="K318:L318"/>
    <mergeCell ref="B319:J319"/>
    <mergeCell ref="K319:L319"/>
    <mergeCell ref="K320:L320"/>
    <mergeCell ref="B81:M85"/>
    <mergeCell ref="K237:L237"/>
    <mergeCell ref="B238:J238"/>
    <mergeCell ref="K238:L238"/>
    <mergeCell ref="B239:J239"/>
    <mergeCell ref="K239:L239"/>
    <mergeCell ref="B232:M233"/>
    <mergeCell ref="B228:I228"/>
    <mergeCell ref="F222:G222"/>
    <mergeCell ref="B240:J240"/>
    <mergeCell ref="K240:L240"/>
    <mergeCell ref="B242:J242"/>
    <mergeCell ref="K242:L242"/>
    <mergeCell ref="B243:J243"/>
    <mergeCell ref="K243:L243"/>
    <mergeCell ref="B241:J241"/>
    <mergeCell ref="K241:L241"/>
    <mergeCell ref="J229:K229"/>
    <mergeCell ref="I277:J277"/>
    <mergeCell ref="I278:J278"/>
    <mergeCell ref="K267:L267"/>
    <mergeCell ref="B268:J268"/>
    <mergeCell ref="K268:L268"/>
    <mergeCell ref="B269:J269"/>
    <mergeCell ref="K269:L269"/>
    <mergeCell ref="B270:J270"/>
    <mergeCell ref="K270:L270"/>
    <mergeCell ref="B271:J271"/>
    <mergeCell ref="K271:L271"/>
    <mergeCell ref="B273:J273"/>
    <mergeCell ref="K273:L273"/>
    <mergeCell ref="B272:J272"/>
    <mergeCell ref="K272:L272"/>
    <mergeCell ref="H276:J276"/>
    <mergeCell ref="K276:M276"/>
    <mergeCell ref="I282:J282"/>
    <mergeCell ref="I283:J283"/>
    <mergeCell ref="K277:L277"/>
    <mergeCell ref="K278:L278"/>
    <mergeCell ref="K279:L279"/>
    <mergeCell ref="K280:L280"/>
    <mergeCell ref="K281:L281"/>
    <mergeCell ref="K282:L282"/>
    <mergeCell ref="K283:L283"/>
    <mergeCell ref="B278:G278"/>
    <mergeCell ref="B279:G279"/>
    <mergeCell ref="B280:G280"/>
    <mergeCell ref="I279:J279"/>
    <mergeCell ref="I280:J280"/>
    <mergeCell ref="I281:J281"/>
    <mergeCell ref="B321:J321"/>
    <mergeCell ref="K387:L387"/>
    <mergeCell ref="K388:L388"/>
    <mergeCell ref="B283:G283"/>
    <mergeCell ref="B284:G284"/>
    <mergeCell ref="I284:J284"/>
    <mergeCell ref="K284:L284"/>
    <mergeCell ref="B285:G285"/>
    <mergeCell ref="I285:J285"/>
    <mergeCell ref="K285:L285"/>
  </mergeCells>
  <printOptions horizontalCentered="1"/>
  <pageMargins left="0.3937007874015748" right="0.3937007874015748" top="0.984251968503937" bottom="0.7874015748031497" header="0.3937007874015748" footer="0.3937007874015748"/>
  <pageSetup firstPageNumber="94" useFirstPageNumber="1" horizontalDpi="600" verticalDpi="600" orientation="portrait" paperSize="9" scale="99" r:id="rId2"/>
  <headerFooter alignWithMargins="0">
    <oddHeader>&amp;LLeyfiskerfi KSÍ</oddHeader>
    <oddFooter>&amp;L&amp;9Útgáfa 5 - 05/01/23</oddFooter>
  </headerFooter>
  <rowBreaks count="8" manualBreakCount="8">
    <brk id="57" max="255" man="1"/>
    <brk id="106" max="255" man="1"/>
    <brk id="158" max="255" man="1"/>
    <brk id="202" max="255" man="1"/>
    <brk id="246" max="255" man="1"/>
    <brk id="302" max="12" man="1"/>
    <brk id="396" max="255" man="1"/>
    <brk id="445" max="255" man="1"/>
  </rowBreaks>
  <drawing r:id="rId1"/>
</worksheet>
</file>

<file path=xl/worksheets/sheet11.xml><?xml version="1.0" encoding="utf-8"?>
<worksheet xmlns="http://schemas.openxmlformats.org/spreadsheetml/2006/main" xmlns:r="http://schemas.openxmlformats.org/officeDocument/2006/relationships">
  <dimension ref="A1:I176"/>
  <sheetViews>
    <sheetView zoomScale="75" zoomScaleNormal="75" workbookViewId="0" topLeftCell="R46">
      <selection activeCell="U46" sqref="U46"/>
    </sheetView>
  </sheetViews>
  <sheetFormatPr defaultColWidth="9.00390625" defaultRowHeight="14.25"/>
  <cols>
    <col min="1" max="1" width="1.12109375" style="46" customWidth="1"/>
    <col min="2" max="2" width="1.25" style="46" customWidth="1"/>
    <col min="3" max="3" width="1.37890625" style="46" customWidth="1"/>
    <col min="4" max="4" width="49.625" style="46" customWidth="1"/>
    <col min="5" max="8" width="12.125" style="46" customWidth="1"/>
    <col min="9" max="16384" width="9.00390625" style="46" customWidth="1"/>
  </cols>
  <sheetData>
    <row r="1" spans="1:8" s="1" customFormat="1" ht="17.25">
      <c r="A1" s="794" t="s">
        <v>436</v>
      </c>
      <c r="B1" s="794"/>
      <c r="C1" s="794"/>
      <c r="D1" s="794"/>
      <c r="E1" s="794"/>
      <c r="F1" s="794"/>
      <c r="G1" s="794"/>
      <c r="H1" s="794"/>
    </row>
    <row r="2" spans="1:8" s="161" customFormat="1" ht="19.5">
      <c r="A2" s="793" t="s">
        <v>185</v>
      </c>
      <c r="B2" s="793"/>
      <c r="C2" s="793"/>
      <c r="D2" s="793"/>
      <c r="E2" s="793"/>
      <c r="F2" s="793"/>
      <c r="G2" s="793"/>
      <c r="H2" s="793"/>
    </row>
    <row r="3" spans="1:8" ht="15.75" customHeight="1">
      <c r="A3" s="621" t="s">
        <v>186</v>
      </c>
      <c r="B3" s="622"/>
      <c r="C3" s="622"/>
      <c r="D3" s="623"/>
      <c r="E3" s="627" t="s">
        <v>645</v>
      </c>
      <c r="F3" s="627" t="s">
        <v>642</v>
      </c>
      <c r="G3" s="627" t="s">
        <v>643</v>
      </c>
      <c r="H3" s="627" t="s">
        <v>644</v>
      </c>
    </row>
    <row r="4" spans="1:8" ht="13.5">
      <c r="A4" s="624"/>
      <c r="B4" s="625"/>
      <c r="C4" s="625"/>
      <c r="D4" s="626"/>
      <c r="E4" s="628"/>
      <c r="F4" s="628"/>
      <c r="G4" s="628"/>
      <c r="H4" s="628"/>
    </row>
    <row r="5" spans="1:8" ht="17.25">
      <c r="A5" s="23" t="s">
        <v>7</v>
      </c>
      <c r="B5" s="7"/>
      <c r="C5" s="7"/>
      <c r="D5" s="8"/>
      <c r="E5" s="24"/>
      <c r="F5" s="9"/>
      <c r="G5" s="9"/>
      <c r="H5" s="9"/>
    </row>
    <row r="6" spans="1:8" ht="15">
      <c r="A6" s="10"/>
      <c r="B6" s="11" t="s">
        <v>16</v>
      </c>
      <c r="C6" s="7"/>
      <c r="D6" s="8"/>
      <c r="E6" s="9"/>
      <c r="F6" s="9"/>
      <c r="G6" s="9"/>
      <c r="H6" s="9"/>
    </row>
    <row r="7" spans="1:8" ht="15">
      <c r="A7" s="10"/>
      <c r="B7" s="7"/>
      <c r="C7" s="7" t="s">
        <v>188</v>
      </c>
      <c r="D7" s="8"/>
      <c r="E7" s="63">
        <v>0</v>
      </c>
      <c r="F7" s="63">
        <v>0</v>
      </c>
      <c r="G7" s="63">
        <v>0</v>
      </c>
      <c r="H7" s="63">
        <v>0</v>
      </c>
    </row>
    <row r="8" spans="1:8" ht="15">
      <c r="A8" s="10"/>
      <c r="B8" s="7"/>
      <c r="C8" s="7" t="s">
        <v>74</v>
      </c>
      <c r="D8" s="8"/>
      <c r="E8" s="63">
        <v>0</v>
      </c>
      <c r="F8" s="63">
        <v>0</v>
      </c>
      <c r="G8" s="63">
        <v>0</v>
      </c>
      <c r="H8" s="63">
        <v>0</v>
      </c>
    </row>
    <row r="9" spans="1:8" ht="15">
      <c r="A9" s="10"/>
      <c r="B9" s="7"/>
      <c r="C9" s="7" t="s">
        <v>12</v>
      </c>
      <c r="D9" s="8"/>
      <c r="E9" s="63">
        <v>0</v>
      </c>
      <c r="F9" s="63">
        <v>0</v>
      </c>
      <c r="G9" s="63">
        <v>0</v>
      </c>
      <c r="H9" s="63">
        <v>0</v>
      </c>
    </row>
    <row r="10" spans="1:8" ht="15">
      <c r="A10" s="10"/>
      <c r="B10" s="7"/>
      <c r="C10" s="7" t="s">
        <v>92</v>
      </c>
      <c r="D10" s="8"/>
      <c r="E10" s="63">
        <v>0</v>
      </c>
      <c r="F10" s="63">
        <v>0</v>
      </c>
      <c r="G10" s="63">
        <v>0</v>
      </c>
      <c r="H10" s="63">
        <v>0</v>
      </c>
    </row>
    <row r="11" spans="1:8" ht="15">
      <c r="A11" s="10"/>
      <c r="B11" s="7"/>
      <c r="C11" s="18" t="s">
        <v>125</v>
      </c>
      <c r="D11" s="25"/>
      <c r="E11" s="67">
        <v>0</v>
      </c>
      <c r="F11" s="67">
        <v>0</v>
      </c>
      <c r="G11" s="67">
        <v>0</v>
      </c>
      <c r="H11" s="67">
        <v>0</v>
      </c>
    </row>
    <row r="12" spans="1:8" ht="15">
      <c r="A12" s="10"/>
      <c r="B12" s="7"/>
      <c r="C12" s="18"/>
      <c r="D12" s="405" t="s">
        <v>516</v>
      </c>
      <c r="E12" s="382">
        <f>SUM(E7:E11)</f>
        <v>0</v>
      </c>
      <c r="F12" s="382">
        <f>SUM(F7:F11)</f>
        <v>0</v>
      </c>
      <c r="G12" s="382">
        <f>SUM(G7:G11)</f>
        <v>0</v>
      </c>
      <c r="H12" s="382">
        <f>SUM(H7:H11)</f>
        <v>0</v>
      </c>
    </row>
    <row r="13" spans="1:8" ht="15">
      <c r="A13" s="10"/>
      <c r="B13" s="7"/>
      <c r="C13" s="18"/>
      <c r="D13" s="25"/>
      <c r="E13" s="63"/>
      <c r="F13" s="63"/>
      <c r="G13" s="63"/>
      <c r="H13" s="63"/>
    </row>
    <row r="14" spans="1:8" ht="15">
      <c r="A14" s="10"/>
      <c r="B14" s="11" t="s">
        <v>451</v>
      </c>
      <c r="C14" s="18"/>
      <c r="D14" s="25"/>
      <c r="E14" s="56"/>
      <c r="F14" s="56"/>
      <c r="G14" s="56"/>
      <c r="H14" s="56"/>
    </row>
    <row r="15" spans="1:8" ht="15">
      <c r="A15" s="10"/>
      <c r="B15" s="7"/>
      <c r="C15" s="18" t="s">
        <v>452</v>
      </c>
      <c r="D15" s="25"/>
      <c r="E15" s="63">
        <v>0</v>
      </c>
      <c r="F15" s="63">
        <v>0</v>
      </c>
      <c r="G15" s="63">
        <v>0</v>
      </c>
      <c r="H15" s="63">
        <v>0</v>
      </c>
    </row>
    <row r="16" spans="1:8" ht="15">
      <c r="A16" s="10"/>
      <c r="B16" s="7"/>
      <c r="C16" s="18" t="s">
        <v>453</v>
      </c>
      <c r="D16" s="25"/>
      <c r="E16" s="63">
        <v>0</v>
      </c>
      <c r="F16" s="63">
        <v>0</v>
      </c>
      <c r="G16" s="63">
        <v>0</v>
      </c>
      <c r="H16" s="63">
        <v>0</v>
      </c>
    </row>
    <row r="17" spans="1:8" ht="15">
      <c r="A17" s="10"/>
      <c r="B17" s="7"/>
      <c r="C17" s="18" t="s">
        <v>454</v>
      </c>
      <c r="D17" s="25"/>
      <c r="E17" s="63">
        <v>0</v>
      </c>
      <c r="F17" s="63">
        <v>0</v>
      </c>
      <c r="G17" s="63">
        <v>0</v>
      </c>
      <c r="H17" s="63">
        <v>0</v>
      </c>
    </row>
    <row r="18" spans="1:8" ht="15">
      <c r="A18" s="10"/>
      <c r="B18" s="7"/>
      <c r="C18" s="18" t="s">
        <v>455</v>
      </c>
      <c r="D18" s="25"/>
      <c r="E18" s="63">
        <v>0</v>
      </c>
      <c r="F18" s="63">
        <v>0</v>
      </c>
      <c r="G18" s="63">
        <v>0</v>
      </c>
      <c r="H18" s="63">
        <v>0</v>
      </c>
    </row>
    <row r="19" spans="1:8" ht="15">
      <c r="A19" s="10"/>
      <c r="B19" s="7"/>
      <c r="C19" s="1" t="s">
        <v>15</v>
      </c>
      <c r="D19" s="25"/>
      <c r="E19" s="63">
        <v>0</v>
      </c>
      <c r="F19" s="63">
        <v>0</v>
      </c>
      <c r="G19" s="63">
        <v>0</v>
      </c>
      <c r="H19" s="63">
        <v>0</v>
      </c>
    </row>
    <row r="20" spans="1:8" ht="15.75" customHeight="1">
      <c r="A20" s="10"/>
      <c r="B20" s="7"/>
      <c r="D20" s="405" t="s">
        <v>581</v>
      </c>
      <c r="E20" s="382">
        <f>SUM(E15:E19)</f>
        <v>0</v>
      </c>
      <c r="F20" s="382">
        <f>SUM(F15:F19)</f>
        <v>0</v>
      </c>
      <c r="G20" s="382">
        <f>SUM(G15:G19)</f>
        <v>0</v>
      </c>
      <c r="H20" s="382">
        <f>SUM(H15:H19)</f>
        <v>0</v>
      </c>
    </row>
    <row r="21" spans="1:8" ht="15">
      <c r="A21" s="10"/>
      <c r="B21" s="7"/>
      <c r="D21" s="25"/>
      <c r="E21" s="63"/>
      <c r="F21" s="63"/>
      <c r="G21" s="63"/>
      <c r="H21" s="63"/>
    </row>
    <row r="22" spans="1:8" ht="15">
      <c r="A22" s="10"/>
      <c r="B22" s="26" t="s">
        <v>20</v>
      </c>
      <c r="C22" s="18"/>
      <c r="D22" s="25"/>
      <c r="E22" s="56"/>
      <c r="F22" s="56"/>
      <c r="G22" s="56"/>
      <c r="H22" s="56"/>
    </row>
    <row r="23" spans="1:8" ht="15">
      <c r="A23" s="10"/>
      <c r="B23" s="7"/>
      <c r="C23" s="7" t="s">
        <v>188</v>
      </c>
      <c r="D23" s="25"/>
      <c r="E23" s="63">
        <v>0</v>
      </c>
      <c r="F23" s="63">
        <v>0</v>
      </c>
      <c r="G23" s="63">
        <v>0</v>
      </c>
      <c r="H23" s="63">
        <v>0</v>
      </c>
    </row>
    <row r="24" spans="1:8" ht="15">
      <c r="A24" s="10"/>
      <c r="B24" s="7"/>
      <c r="C24" s="18" t="s">
        <v>12</v>
      </c>
      <c r="D24" s="25"/>
      <c r="E24" s="63">
        <v>0</v>
      </c>
      <c r="F24" s="63">
        <v>0</v>
      </c>
      <c r="G24" s="63">
        <v>0</v>
      </c>
      <c r="H24" s="63">
        <v>0</v>
      </c>
    </row>
    <row r="25" spans="1:8" ht="15">
      <c r="A25" s="10"/>
      <c r="B25" s="7"/>
      <c r="C25" s="18" t="s">
        <v>17</v>
      </c>
      <c r="D25" s="25"/>
      <c r="E25" s="63">
        <v>0</v>
      </c>
      <c r="F25" s="63">
        <v>0</v>
      </c>
      <c r="G25" s="63">
        <v>0</v>
      </c>
      <c r="H25" s="63">
        <v>0</v>
      </c>
    </row>
    <row r="26" spans="1:8" ht="15">
      <c r="A26" s="10"/>
      <c r="B26" s="7"/>
      <c r="C26" s="18" t="s">
        <v>125</v>
      </c>
      <c r="D26" s="25"/>
      <c r="E26" s="63">
        <v>0</v>
      </c>
      <c r="F26" s="63">
        <v>0</v>
      </c>
      <c r="G26" s="63">
        <v>0</v>
      </c>
      <c r="H26" s="63">
        <v>0</v>
      </c>
    </row>
    <row r="27" spans="1:8" ht="15">
      <c r="A27" s="10"/>
      <c r="B27" s="7"/>
      <c r="C27" s="18"/>
      <c r="D27" s="405" t="s">
        <v>518</v>
      </c>
      <c r="E27" s="382">
        <f>SUM(E23:E26)</f>
        <v>0</v>
      </c>
      <c r="F27" s="382">
        <f>SUM(F23:F26)</f>
        <v>0</v>
      </c>
      <c r="G27" s="382">
        <f>SUM(G23:G26)</f>
        <v>0</v>
      </c>
      <c r="H27" s="382">
        <f>SUM(H23:H26)</f>
        <v>0</v>
      </c>
    </row>
    <row r="28" spans="1:8" ht="15">
      <c r="A28" s="10"/>
      <c r="B28" s="7"/>
      <c r="C28" s="18"/>
      <c r="D28" s="25"/>
      <c r="E28" s="63"/>
      <c r="F28" s="63"/>
      <c r="G28" s="63"/>
      <c r="H28" s="63"/>
    </row>
    <row r="29" spans="1:8" ht="15">
      <c r="A29" s="10"/>
      <c r="B29" s="11" t="s">
        <v>14</v>
      </c>
      <c r="C29" s="18"/>
      <c r="D29" s="25"/>
      <c r="E29" s="56"/>
      <c r="F29" s="56"/>
      <c r="G29" s="56"/>
      <c r="H29" s="56"/>
    </row>
    <row r="30" spans="1:8" ht="15">
      <c r="A30" s="10"/>
      <c r="B30" s="7"/>
      <c r="C30" s="18" t="s">
        <v>463</v>
      </c>
      <c r="D30" s="25"/>
      <c r="E30" s="63">
        <v>0</v>
      </c>
      <c r="F30" s="63">
        <v>0</v>
      </c>
      <c r="G30" s="63">
        <v>0</v>
      </c>
      <c r="H30" s="63">
        <v>0</v>
      </c>
    </row>
    <row r="31" spans="1:8" ht="15">
      <c r="A31" s="10"/>
      <c r="B31" s="7"/>
      <c r="C31" s="18" t="s">
        <v>456</v>
      </c>
      <c r="D31" s="25"/>
      <c r="E31" s="63">
        <v>0</v>
      </c>
      <c r="F31" s="63">
        <v>0</v>
      </c>
      <c r="G31" s="63">
        <v>0</v>
      </c>
      <c r="H31" s="63">
        <v>0</v>
      </c>
    </row>
    <row r="32" spans="1:8" ht="15">
      <c r="A32" s="10"/>
      <c r="B32" s="7"/>
      <c r="C32" s="18"/>
      <c r="D32" s="405" t="s">
        <v>519</v>
      </c>
      <c r="E32" s="382">
        <f>SUM(E30:E31)</f>
        <v>0</v>
      </c>
      <c r="F32" s="382">
        <f>SUM(F30:F31)</f>
        <v>0</v>
      </c>
      <c r="G32" s="382">
        <f>SUM(G30:G31)</f>
        <v>0</v>
      </c>
      <c r="H32" s="382">
        <f>SUM(H30:H31)</f>
        <v>0</v>
      </c>
    </row>
    <row r="33" spans="1:8" ht="15">
      <c r="A33" s="10"/>
      <c r="B33" s="7"/>
      <c r="C33" s="18"/>
      <c r="D33" s="25"/>
      <c r="E33" s="63"/>
      <c r="F33" s="63"/>
      <c r="G33" s="63"/>
      <c r="H33" s="63"/>
    </row>
    <row r="34" spans="1:8" ht="15">
      <c r="A34" s="10"/>
      <c r="B34" s="11" t="s">
        <v>21</v>
      </c>
      <c r="C34" s="18"/>
      <c r="D34" s="25"/>
      <c r="E34" s="56"/>
      <c r="F34" s="56"/>
      <c r="G34" s="56"/>
      <c r="H34" s="56"/>
    </row>
    <row r="35" spans="1:8" ht="15">
      <c r="A35" s="10"/>
      <c r="B35" s="11"/>
      <c r="C35" s="18" t="s">
        <v>22</v>
      </c>
      <c r="D35" s="25"/>
      <c r="E35" s="63">
        <v>0</v>
      </c>
      <c r="F35" s="63">
        <v>0</v>
      </c>
      <c r="G35" s="63">
        <v>0</v>
      </c>
      <c r="H35" s="63">
        <v>0</v>
      </c>
    </row>
    <row r="36" spans="1:8" ht="15">
      <c r="A36" s="10"/>
      <c r="B36" s="7"/>
      <c r="C36" s="18" t="s">
        <v>23</v>
      </c>
      <c r="D36" s="25"/>
      <c r="E36" s="63">
        <v>0</v>
      </c>
      <c r="F36" s="63">
        <v>0</v>
      </c>
      <c r="G36" s="63">
        <v>0</v>
      </c>
      <c r="H36" s="63">
        <v>0</v>
      </c>
    </row>
    <row r="37" spans="1:8" ht="15">
      <c r="A37" s="10"/>
      <c r="B37" s="7"/>
      <c r="C37" s="18" t="s">
        <v>24</v>
      </c>
      <c r="D37" s="25"/>
      <c r="E37" s="63">
        <v>0</v>
      </c>
      <c r="F37" s="63">
        <v>0</v>
      </c>
      <c r="G37" s="63">
        <v>0</v>
      </c>
      <c r="H37" s="63">
        <v>0</v>
      </c>
    </row>
    <row r="38" spans="1:8" ht="15">
      <c r="A38" s="10"/>
      <c r="B38" s="7"/>
      <c r="C38" s="18" t="s">
        <v>15</v>
      </c>
      <c r="D38" s="25"/>
      <c r="E38" s="63">
        <v>0</v>
      </c>
      <c r="F38" s="63">
        <v>0</v>
      </c>
      <c r="G38" s="63">
        <v>0</v>
      </c>
      <c r="H38" s="63">
        <v>0</v>
      </c>
    </row>
    <row r="39" spans="1:8" ht="15">
      <c r="A39" s="10"/>
      <c r="B39" s="7"/>
      <c r="C39" s="18"/>
      <c r="D39" s="405" t="s">
        <v>520</v>
      </c>
      <c r="E39" s="382">
        <f>SUM(E35:E38)</f>
        <v>0</v>
      </c>
      <c r="F39" s="382">
        <f>SUM(F35:F38)</f>
        <v>0</v>
      </c>
      <c r="G39" s="382">
        <f>SUM(G35:G38)</f>
        <v>0</v>
      </c>
      <c r="H39" s="382">
        <f>SUM(H35:H38)</f>
        <v>0</v>
      </c>
    </row>
    <row r="40" spans="1:8" ht="15">
      <c r="A40" s="10"/>
      <c r="B40" s="7"/>
      <c r="C40" s="18"/>
      <c r="D40" s="25"/>
      <c r="E40" s="63"/>
      <c r="F40" s="63"/>
      <c r="G40" s="63"/>
      <c r="H40" s="63"/>
    </row>
    <row r="41" spans="1:8" ht="15">
      <c r="A41" s="10"/>
      <c r="B41" s="11" t="s">
        <v>25</v>
      </c>
      <c r="C41" s="7"/>
      <c r="D41" s="21"/>
      <c r="E41" s="56"/>
      <c r="F41" s="56"/>
      <c r="G41" s="56"/>
      <c r="H41" s="56"/>
    </row>
    <row r="42" spans="1:8" ht="15">
      <c r="A42" s="10"/>
      <c r="B42" s="11"/>
      <c r="C42" s="7" t="s">
        <v>25</v>
      </c>
      <c r="D42" s="8"/>
      <c r="E42" s="63">
        <v>0</v>
      </c>
      <c r="F42" s="63">
        <v>0</v>
      </c>
      <c r="G42" s="63">
        <v>0</v>
      </c>
      <c r="H42" s="63">
        <v>0</v>
      </c>
    </row>
    <row r="43" spans="1:8" ht="15">
      <c r="A43" s="42"/>
      <c r="B43" s="15"/>
      <c r="C43" s="3"/>
      <c r="D43" s="410" t="s">
        <v>521</v>
      </c>
      <c r="E43" s="382">
        <f>SUM(E42)</f>
        <v>0</v>
      </c>
      <c r="F43" s="382">
        <f>SUM(F42)</f>
        <v>0</v>
      </c>
      <c r="G43" s="382">
        <f>SUM(G42)</f>
        <v>0</v>
      </c>
      <c r="H43" s="382">
        <f>SUM(H42)</f>
        <v>0</v>
      </c>
    </row>
    <row r="44" spans="1:8" ht="15">
      <c r="A44" s="7"/>
      <c r="B44" s="11"/>
      <c r="C44" s="7"/>
      <c r="D44" s="383"/>
      <c r="E44" s="406"/>
      <c r="F44" s="406"/>
      <c r="G44" s="406"/>
      <c r="H44" s="406"/>
    </row>
    <row r="45" spans="1:8" s="1" customFormat="1" ht="17.25">
      <c r="A45" s="792" t="s">
        <v>441</v>
      </c>
      <c r="B45" s="792"/>
      <c r="C45" s="792"/>
      <c r="D45" s="792"/>
      <c r="E45" s="792"/>
      <c r="F45" s="792"/>
      <c r="G45" s="792"/>
      <c r="H45" s="792"/>
    </row>
    <row r="46" spans="1:8" s="161" customFormat="1" ht="19.5">
      <c r="A46" s="793" t="s">
        <v>185</v>
      </c>
      <c r="B46" s="793"/>
      <c r="C46" s="793"/>
      <c r="D46" s="793"/>
      <c r="E46" s="793"/>
      <c r="F46" s="793"/>
      <c r="G46" s="793"/>
      <c r="H46" s="793"/>
    </row>
    <row r="47" spans="1:8" ht="15.75" customHeight="1">
      <c r="A47" s="621" t="s">
        <v>186</v>
      </c>
      <c r="B47" s="622"/>
      <c r="C47" s="622"/>
      <c r="D47" s="623"/>
      <c r="E47" s="627" t="str">
        <f>+E3</f>
        <v> 31. des    201Y</v>
      </c>
      <c r="F47" s="627" t="str">
        <f>+F3</f>
        <v>31. des 201Y+1</v>
      </c>
      <c r="G47" s="627" t="str">
        <f>+G3</f>
        <v>31. des  201Y+2</v>
      </c>
      <c r="H47" s="627" t="str">
        <f>+H3</f>
        <v> 31. des. 201Y+3</v>
      </c>
    </row>
    <row r="48" spans="1:8" ht="15" customHeight="1">
      <c r="A48" s="624"/>
      <c r="B48" s="625"/>
      <c r="C48" s="625"/>
      <c r="D48" s="626"/>
      <c r="E48" s="628"/>
      <c r="F48" s="628"/>
      <c r="G48" s="628"/>
      <c r="H48" s="628"/>
    </row>
    <row r="49" spans="1:8" ht="15">
      <c r="A49" s="6"/>
      <c r="B49" s="11" t="s">
        <v>26</v>
      </c>
      <c r="C49" s="7"/>
      <c r="D49" s="8"/>
      <c r="E49" s="56"/>
      <c r="F49" s="56"/>
      <c r="G49" s="56"/>
      <c r="H49" s="56"/>
    </row>
    <row r="50" spans="1:8" ht="15">
      <c r="A50" s="10"/>
      <c r="B50" s="18" t="s">
        <v>459</v>
      </c>
      <c r="C50" s="18"/>
      <c r="D50" s="25"/>
      <c r="E50" s="63">
        <v>0</v>
      </c>
      <c r="F50" s="63">
        <v>0</v>
      </c>
      <c r="G50" s="63">
        <v>0</v>
      </c>
      <c r="H50" s="63">
        <v>0</v>
      </c>
    </row>
    <row r="51" spans="1:8" ht="15">
      <c r="A51" s="10"/>
      <c r="B51" s="357" t="s">
        <v>460</v>
      </c>
      <c r="C51" s="18"/>
      <c r="D51" s="25"/>
      <c r="E51" s="63">
        <v>0</v>
      </c>
      <c r="F51" s="63">
        <v>0</v>
      </c>
      <c r="G51" s="63">
        <v>0</v>
      </c>
      <c r="H51" s="63">
        <v>0</v>
      </c>
    </row>
    <row r="52" spans="1:8" ht="15">
      <c r="A52" s="10"/>
      <c r="B52" s="18" t="s">
        <v>458</v>
      </c>
      <c r="C52" s="18"/>
      <c r="D52" s="25"/>
      <c r="E52" s="63">
        <v>0</v>
      </c>
      <c r="F52" s="63">
        <v>0</v>
      </c>
      <c r="G52" s="63">
        <v>0</v>
      </c>
      <c r="H52" s="63">
        <v>0</v>
      </c>
    </row>
    <row r="53" spans="1:8" ht="15">
      <c r="A53" s="10"/>
      <c r="B53" s="18" t="s">
        <v>457</v>
      </c>
      <c r="C53" s="18"/>
      <c r="D53" s="25"/>
      <c r="E53" s="56"/>
      <c r="F53" s="56"/>
      <c r="G53" s="56"/>
      <c r="H53" s="56"/>
    </row>
    <row r="54" spans="1:8" ht="15">
      <c r="A54" s="10"/>
      <c r="B54" s="18"/>
      <c r="C54" s="18" t="s">
        <v>27</v>
      </c>
      <c r="D54" s="25"/>
      <c r="E54" s="63">
        <v>0</v>
      </c>
      <c r="F54" s="63">
        <v>0</v>
      </c>
      <c r="G54" s="63">
        <v>0</v>
      </c>
      <c r="H54" s="63">
        <v>0</v>
      </c>
    </row>
    <row r="55" spans="1:8" ht="15">
      <c r="A55" s="10"/>
      <c r="B55" s="18"/>
      <c r="C55" s="18" t="s">
        <v>28</v>
      </c>
      <c r="D55" s="25"/>
      <c r="E55" s="63">
        <v>0</v>
      </c>
      <c r="F55" s="63">
        <v>0</v>
      </c>
      <c r="G55" s="63">
        <v>0</v>
      </c>
      <c r="H55" s="63">
        <v>0</v>
      </c>
    </row>
    <row r="56" spans="1:8" ht="15">
      <c r="A56" s="10"/>
      <c r="B56" s="18" t="s">
        <v>53</v>
      </c>
      <c r="C56" s="18"/>
      <c r="D56" s="25"/>
      <c r="E56" s="63">
        <v>0</v>
      </c>
      <c r="F56" s="63">
        <v>0</v>
      </c>
      <c r="G56" s="63">
        <v>0</v>
      </c>
      <c r="H56" s="63">
        <v>0</v>
      </c>
    </row>
    <row r="57" spans="1:8" ht="15">
      <c r="A57" s="10"/>
      <c r="B57" s="18" t="s">
        <v>461</v>
      </c>
      <c r="C57" s="18"/>
      <c r="D57" s="25"/>
      <c r="E57" s="63">
        <v>0</v>
      </c>
      <c r="F57" s="63">
        <v>0</v>
      </c>
      <c r="G57" s="63">
        <v>0</v>
      </c>
      <c r="H57" s="63">
        <v>0</v>
      </c>
    </row>
    <row r="58" spans="1:8" ht="15">
      <c r="A58" s="10"/>
      <c r="B58" s="18" t="s">
        <v>29</v>
      </c>
      <c r="C58" s="18"/>
      <c r="D58" s="25"/>
      <c r="E58" s="63">
        <v>0</v>
      </c>
      <c r="F58" s="63">
        <v>0</v>
      </c>
      <c r="G58" s="63">
        <v>0</v>
      </c>
      <c r="H58" s="63">
        <v>0</v>
      </c>
    </row>
    <row r="59" spans="1:8" ht="15">
      <c r="A59" s="10"/>
      <c r="B59" s="18"/>
      <c r="C59" s="18"/>
      <c r="D59" s="383" t="s">
        <v>522</v>
      </c>
      <c r="E59" s="382">
        <f>SUM(E50:E58)</f>
        <v>0</v>
      </c>
      <c r="F59" s="382">
        <f>SUM(F50:F58)</f>
        <v>0</v>
      </c>
      <c r="G59" s="382">
        <f>SUM(G50:G58)</f>
        <v>0</v>
      </c>
      <c r="H59" s="382">
        <f>SUM(H50:H58)</f>
        <v>0</v>
      </c>
    </row>
    <row r="60" spans="1:8" ht="15">
      <c r="A60" s="10"/>
      <c r="B60" s="18"/>
      <c r="C60" s="18"/>
      <c r="D60" s="12"/>
      <c r="E60" s="63"/>
      <c r="F60" s="63"/>
      <c r="G60" s="63"/>
      <c r="H60" s="63"/>
    </row>
    <row r="61" spans="1:8" ht="15">
      <c r="A61" s="14"/>
      <c r="B61" s="15"/>
      <c r="C61" s="15"/>
      <c r="D61" s="16"/>
      <c r="E61" s="57"/>
      <c r="F61" s="57"/>
      <c r="G61" s="57"/>
      <c r="H61" s="57"/>
    </row>
    <row r="62" spans="1:8" ht="15">
      <c r="A62" s="41" t="s">
        <v>8</v>
      </c>
      <c r="B62" s="40"/>
      <c r="C62" s="40"/>
      <c r="D62" s="45"/>
      <c r="E62" s="62">
        <f>+E59+E43+E39+E32+E27+E20+E12</f>
        <v>0</v>
      </c>
      <c r="F62" s="62">
        <f>+F59+F43+F39+F32+F27+F20+F12</f>
        <v>0</v>
      </c>
      <c r="G62" s="62">
        <f>+G59+G43+G39+G32+G27+G20+G12</f>
        <v>0</v>
      </c>
      <c r="H62" s="62">
        <f>+H59+H43+H39+H32+H27+H20+H12</f>
        <v>0</v>
      </c>
    </row>
    <row r="63" spans="1:8" ht="17.25">
      <c r="A63" s="130"/>
      <c r="B63" s="7"/>
      <c r="C63" s="7"/>
      <c r="D63" s="8"/>
      <c r="E63" s="131"/>
      <c r="F63" s="131"/>
      <c r="G63" s="131"/>
      <c r="H63" s="131"/>
    </row>
    <row r="64" spans="1:8" s="1" customFormat="1" ht="17.25">
      <c r="A64" s="792" t="s">
        <v>442</v>
      </c>
      <c r="B64" s="792"/>
      <c r="C64" s="792"/>
      <c r="D64" s="792"/>
      <c r="E64" s="792"/>
      <c r="F64" s="792"/>
      <c r="G64" s="792"/>
      <c r="H64" s="792"/>
    </row>
    <row r="65" spans="1:8" s="161" customFormat="1" ht="19.5">
      <c r="A65" s="793" t="s">
        <v>185</v>
      </c>
      <c r="B65" s="793"/>
      <c r="C65" s="793"/>
      <c r="D65" s="793"/>
      <c r="E65" s="793"/>
      <c r="F65" s="793"/>
      <c r="G65" s="793"/>
      <c r="H65" s="793"/>
    </row>
    <row r="66" spans="1:8" ht="15.75" customHeight="1">
      <c r="A66" s="621" t="s">
        <v>187</v>
      </c>
      <c r="B66" s="622"/>
      <c r="C66" s="622"/>
      <c r="D66" s="623"/>
      <c r="E66" s="627" t="str">
        <f>+E3</f>
        <v> 31. des    201Y</v>
      </c>
      <c r="F66" s="627" t="str">
        <f>+F3</f>
        <v>31. des 201Y+1</v>
      </c>
      <c r="G66" s="627" t="str">
        <f>+G3</f>
        <v>31. des  201Y+2</v>
      </c>
      <c r="H66" s="627" t="str">
        <f>+H3</f>
        <v> 31. des. 201Y+3</v>
      </c>
    </row>
    <row r="67" spans="1:8" ht="15" customHeight="1">
      <c r="A67" s="624"/>
      <c r="B67" s="625"/>
      <c r="C67" s="625"/>
      <c r="D67" s="626"/>
      <c r="E67" s="628"/>
      <c r="F67" s="628"/>
      <c r="G67" s="628"/>
      <c r="H67" s="628"/>
    </row>
    <row r="68" spans="1:8" ht="15">
      <c r="A68" s="66" t="s">
        <v>30</v>
      </c>
      <c r="B68" s="28"/>
      <c r="C68" s="28"/>
      <c r="D68" s="29"/>
      <c r="E68" s="24"/>
      <c r="F68" s="24"/>
      <c r="G68" s="24"/>
      <c r="H68" s="24"/>
    </row>
    <row r="69" spans="1:8" ht="15">
      <c r="A69" s="10"/>
      <c r="B69" s="7" t="s">
        <v>31</v>
      </c>
      <c r="C69" s="7"/>
      <c r="D69" s="8"/>
      <c r="E69" s="63">
        <v>0</v>
      </c>
      <c r="F69" s="63">
        <v>0</v>
      </c>
      <c r="G69" s="63">
        <v>0</v>
      </c>
      <c r="H69" s="63">
        <v>0</v>
      </c>
    </row>
    <row r="70" spans="1:8" ht="15">
      <c r="A70" s="10"/>
      <c r="B70" s="18" t="s">
        <v>32</v>
      </c>
      <c r="C70" s="18"/>
      <c r="D70" s="12"/>
      <c r="E70" s="63">
        <v>0</v>
      </c>
      <c r="F70" s="63">
        <v>0</v>
      </c>
      <c r="G70" s="63">
        <v>0</v>
      </c>
      <c r="H70" s="63">
        <v>0</v>
      </c>
    </row>
    <row r="71" spans="1:8" ht="15">
      <c r="A71" s="10"/>
      <c r="B71" s="18" t="s">
        <v>33</v>
      </c>
      <c r="C71" s="18"/>
      <c r="D71" s="12"/>
      <c r="E71" s="63">
        <v>0</v>
      </c>
      <c r="F71" s="63">
        <v>0</v>
      </c>
      <c r="G71" s="63">
        <v>0</v>
      </c>
      <c r="H71" s="63">
        <v>0</v>
      </c>
    </row>
    <row r="72" spans="1:8" ht="15">
      <c r="A72" s="10"/>
      <c r="B72" s="18"/>
      <c r="C72" s="18"/>
      <c r="D72" s="384" t="s">
        <v>523</v>
      </c>
      <c r="E72" s="382">
        <f>SUM(E69:E71)</f>
        <v>0</v>
      </c>
      <c r="F72" s="382">
        <f>SUM(F69:F71)</f>
        <v>0</v>
      </c>
      <c r="G72" s="382">
        <f>SUM(G69:G71)</f>
        <v>0</v>
      </c>
      <c r="H72" s="382">
        <f>SUM(H69:H71)</f>
        <v>0</v>
      </c>
    </row>
    <row r="73" spans="1:8" ht="15">
      <c r="A73" s="10"/>
      <c r="B73" s="18"/>
      <c r="C73" s="18"/>
      <c r="D73" s="12"/>
      <c r="E73" s="56"/>
      <c r="F73" s="56"/>
      <c r="G73" s="56"/>
      <c r="H73" s="56"/>
    </row>
    <row r="74" spans="1:8" ht="15">
      <c r="A74" s="6" t="s">
        <v>34</v>
      </c>
      <c r="B74" s="26"/>
      <c r="C74" s="18"/>
      <c r="D74" s="12"/>
      <c r="E74" s="56"/>
      <c r="F74" s="56"/>
      <c r="G74" s="56"/>
      <c r="H74" s="56"/>
    </row>
    <row r="75" spans="1:8" ht="15">
      <c r="A75" s="10"/>
      <c r="B75" s="26" t="s">
        <v>270</v>
      </c>
      <c r="C75" s="18"/>
      <c r="D75" s="12"/>
      <c r="E75" s="56"/>
      <c r="F75" s="56"/>
      <c r="G75" s="56"/>
      <c r="H75" s="56"/>
    </row>
    <row r="76" spans="1:8" ht="15">
      <c r="A76" s="10"/>
      <c r="B76" s="18"/>
      <c r="C76" s="18" t="s">
        <v>266</v>
      </c>
      <c r="D76" s="12"/>
      <c r="E76" s="63">
        <v>0</v>
      </c>
      <c r="F76" s="63">
        <v>0</v>
      </c>
      <c r="G76" s="63">
        <v>0</v>
      </c>
      <c r="H76" s="63">
        <v>0</v>
      </c>
    </row>
    <row r="77" spans="1:8" ht="15">
      <c r="A77" s="10"/>
      <c r="B77" s="18"/>
      <c r="C77" s="18" t="s">
        <v>35</v>
      </c>
      <c r="D77" s="18"/>
      <c r="E77" s="63"/>
      <c r="F77" s="63"/>
      <c r="G77" s="63"/>
      <c r="H77" s="63"/>
    </row>
    <row r="78" spans="1:8" ht="15">
      <c r="A78" s="10"/>
      <c r="B78" s="18"/>
      <c r="C78" s="18"/>
      <c r="D78" s="12" t="s">
        <v>36</v>
      </c>
      <c r="E78" s="63">
        <v>0</v>
      </c>
      <c r="F78" s="63">
        <v>0</v>
      </c>
      <c r="G78" s="63">
        <v>0</v>
      </c>
      <c r="H78" s="63">
        <v>0</v>
      </c>
    </row>
    <row r="79" spans="1:8" ht="15">
      <c r="A79" s="10"/>
      <c r="B79" s="18"/>
      <c r="C79" s="18"/>
      <c r="D79" s="12" t="s">
        <v>127</v>
      </c>
      <c r="E79" s="63">
        <v>0</v>
      </c>
      <c r="F79" s="63">
        <v>0</v>
      </c>
      <c r="G79" s="63">
        <v>0</v>
      </c>
      <c r="H79" s="63">
        <v>0</v>
      </c>
    </row>
    <row r="80" spans="1:8" ht="15">
      <c r="A80" s="10"/>
      <c r="B80" s="18"/>
      <c r="C80" s="18"/>
      <c r="D80" s="12" t="s">
        <v>128</v>
      </c>
      <c r="E80" s="63">
        <v>0</v>
      </c>
      <c r="F80" s="63">
        <v>0</v>
      </c>
      <c r="G80" s="63">
        <v>0</v>
      </c>
      <c r="H80" s="63">
        <v>0</v>
      </c>
    </row>
    <row r="81" spans="1:8" ht="14.25" customHeight="1">
      <c r="A81" s="19"/>
      <c r="B81" s="12"/>
      <c r="C81" s="18"/>
      <c r="D81" s="25" t="s">
        <v>37</v>
      </c>
      <c r="E81" s="63">
        <v>0</v>
      </c>
      <c r="F81" s="63">
        <v>0</v>
      </c>
      <c r="G81" s="63">
        <v>0</v>
      </c>
      <c r="H81" s="63">
        <v>0</v>
      </c>
    </row>
    <row r="82" spans="1:8" ht="15">
      <c r="A82" s="10"/>
      <c r="B82" s="18"/>
      <c r="C82" s="18" t="s">
        <v>129</v>
      </c>
      <c r="D82" s="12"/>
      <c r="E82" s="63">
        <v>0</v>
      </c>
      <c r="F82" s="63">
        <v>0</v>
      </c>
      <c r="G82" s="63">
        <v>0</v>
      </c>
      <c r="H82" s="63">
        <v>0</v>
      </c>
    </row>
    <row r="83" spans="1:8" ht="15">
      <c r="A83" s="10"/>
      <c r="B83" s="11" t="s">
        <v>38</v>
      </c>
      <c r="C83" s="7"/>
      <c r="D83" s="8"/>
      <c r="E83" s="56"/>
      <c r="F83" s="56"/>
      <c r="G83" s="56"/>
      <c r="H83" s="56"/>
    </row>
    <row r="84" spans="1:8" ht="15">
      <c r="A84" s="10"/>
      <c r="B84" s="7"/>
      <c r="C84" s="7" t="s">
        <v>266</v>
      </c>
      <c r="D84" s="8"/>
      <c r="E84" s="63">
        <v>0</v>
      </c>
      <c r="F84" s="63">
        <v>0</v>
      </c>
      <c r="G84" s="63">
        <v>0</v>
      </c>
      <c r="H84" s="63">
        <v>0</v>
      </c>
    </row>
    <row r="85" spans="1:8" ht="15">
      <c r="A85" s="10"/>
      <c r="B85" s="7"/>
      <c r="C85" s="7" t="s">
        <v>130</v>
      </c>
      <c r="D85" s="8"/>
      <c r="E85" s="63">
        <v>0</v>
      </c>
      <c r="F85" s="63">
        <v>0</v>
      </c>
      <c r="G85" s="63">
        <v>0</v>
      </c>
      <c r="H85" s="63">
        <v>0</v>
      </c>
    </row>
    <row r="86" spans="1:8" ht="15">
      <c r="A86" s="10"/>
      <c r="B86" s="7"/>
      <c r="C86" s="18" t="s">
        <v>129</v>
      </c>
      <c r="D86" s="8"/>
      <c r="E86" s="63">
        <v>0</v>
      </c>
      <c r="F86" s="63">
        <v>0</v>
      </c>
      <c r="G86" s="63">
        <v>0</v>
      </c>
      <c r="H86" s="63">
        <v>0</v>
      </c>
    </row>
    <row r="87" spans="1:8" ht="15">
      <c r="A87" s="10"/>
      <c r="B87" s="11" t="s">
        <v>269</v>
      </c>
      <c r="C87" s="7"/>
      <c r="D87" s="8"/>
      <c r="E87" s="63"/>
      <c r="F87" s="63"/>
      <c r="G87" s="63"/>
      <c r="H87" s="63"/>
    </row>
    <row r="88" spans="1:8" ht="15">
      <c r="A88" s="10"/>
      <c r="B88" s="7"/>
      <c r="C88" s="7" t="s">
        <v>266</v>
      </c>
      <c r="D88" s="8"/>
      <c r="E88" s="63">
        <v>0</v>
      </c>
      <c r="F88" s="63">
        <v>0</v>
      </c>
      <c r="G88" s="63">
        <v>0</v>
      </c>
      <c r="H88" s="63">
        <v>0</v>
      </c>
    </row>
    <row r="89" spans="1:8" ht="15">
      <c r="A89" s="10"/>
      <c r="B89" s="7"/>
      <c r="C89" s="7" t="s">
        <v>130</v>
      </c>
      <c r="D89" s="8"/>
      <c r="E89" s="63">
        <v>0</v>
      </c>
      <c r="F89" s="63">
        <v>0</v>
      </c>
      <c r="G89" s="63">
        <v>0</v>
      </c>
      <c r="H89" s="63">
        <v>0</v>
      </c>
    </row>
    <row r="90" spans="1:8" ht="15">
      <c r="A90" s="10"/>
      <c r="B90" s="7"/>
      <c r="C90" s="18" t="s">
        <v>129</v>
      </c>
      <c r="D90" s="8"/>
      <c r="E90" s="63">
        <v>0</v>
      </c>
      <c r="F90" s="63">
        <v>0</v>
      </c>
      <c r="G90" s="63">
        <v>0</v>
      </c>
      <c r="H90" s="63">
        <v>0</v>
      </c>
    </row>
    <row r="91" spans="1:8" ht="15">
      <c r="A91" s="10"/>
      <c r="B91" s="11" t="s">
        <v>271</v>
      </c>
      <c r="C91" s="7"/>
      <c r="D91" s="8"/>
      <c r="E91" s="63"/>
      <c r="F91" s="63"/>
      <c r="G91" s="63"/>
      <c r="H91" s="63"/>
    </row>
    <row r="92" spans="1:8" ht="15">
      <c r="A92" s="10"/>
      <c r="B92" s="7"/>
      <c r="C92" s="18" t="s">
        <v>266</v>
      </c>
      <c r="D92" s="8"/>
      <c r="E92" s="63">
        <v>0</v>
      </c>
      <c r="F92" s="63">
        <v>0</v>
      </c>
      <c r="G92" s="63">
        <v>0</v>
      </c>
      <c r="H92" s="63">
        <v>0</v>
      </c>
    </row>
    <row r="93" spans="1:8" ht="15">
      <c r="A93" s="10"/>
      <c r="B93" s="7"/>
      <c r="C93" s="7" t="s">
        <v>130</v>
      </c>
      <c r="D93" s="8"/>
      <c r="E93" s="63">
        <v>0</v>
      </c>
      <c r="F93" s="63">
        <v>0</v>
      </c>
      <c r="G93" s="63">
        <v>0</v>
      </c>
      <c r="H93" s="63">
        <v>0</v>
      </c>
    </row>
    <row r="94" spans="1:8" ht="15">
      <c r="A94" s="10"/>
      <c r="B94" s="7"/>
      <c r="C94" s="7" t="s">
        <v>242</v>
      </c>
      <c r="D94" s="8"/>
      <c r="E94" s="63">
        <v>0</v>
      </c>
      <c r="F94" s="63">
        <v>0</v>
      </c>
      <c r="G94" s="63">
        <v>0</v>
      </c>
      <c r="H94" s="63">
        <v>0</v>
      </c>
    </row>
    <row r="95" spans="1:8" ht="15">
      <c r="A95" s="10"/>
      <c r="B95" s="11" t="s">
        <v>39</v>
      </c>
      <c r="C95" s="7"/>
      <c r="D95" s="8"/>
      <c r="E95" s="56"/>
      <c r="F95" s="56"/>
      <c r="G95" s="56"/>
      <c r="H95" s="56"/>
    </row>
    <row r="96" spans="1:8" ht="15">
      <c r="A96" s="10"/>
      <c r="B96" s="7"/>
      <c r="C96" s="7" t="s">
        <v>266</v>
      </c>
      <c r="D96" s="8"/>
      <c r="E96" s="63">
        <v>0</v>
      </c>
      <c r="F96" s="63">
        <v>0</v>
      </c>
      <c r="G96" s="63">
        <v>0</v>
      </c>
      <c r="H96" s="63">
        <v>0</v>
      </c>
    </row>
    <row r="97" spans="1:8" ht="15">
      <c r="A97" s="10"/>
      <c r="B97" s="11"/>
      <c r="C97" s="7" t="s">
        <v>130</v>
      </c>
      <c r="D97" s="8"/>
      <c r="E97" s="63">
        <v>0</v>
      </c>
      <c r="F97" s="63">
        <v>0</v>
      </c>
      <c r="G97" s="63">
        <v>0</v>
      </c>
      <c r="H97" s="63">
        <v>0</v>
      </c>
    </row>
    <row r="98" spans="1:8" ht="15">
      <c r="A98" s="10"/>
      <c r="B98" s="7"/>
      <c r="C98" s="18" t="s">
        <v>129</v>
      </c>
      <c r="D98" s="8"/>
      <c r="E98" s="63">
        <v>0</v>
      </c>
      <c r="F98" s="63">
        <v>0</v>
      </c>
      <c r="G98" s="63">
        <v>0</v>
      </c>
      <c r="H98" s="63">
        <v>0</v>
      </c>
    </row>
    <row r="99" spans="1:8" ht="15">
      <c r="A99" s="42"/>
      <c r="B99" s="3"/>
      <c r="C99" s="510"/>
      <c r="D99" s="511" t="s">
        <v>524</v>
      </c>
      <c r="E99" s="382">
        <f>SUM(E76:E98)</f>
        <v>0</v>
      </c>
      <c r="F99" s="382">
        <f>SUM(F76:F98)</f>
        <v>0</v>
      </c>
      <c r="G99" s="382">
        <f>SUM(G76:G98)</f>
        <v>0</v>
      </c>
      <c r="H99" s="382">
        <f>SUM(H76:H98)</f>
        <v>0</v>
      </c>
    </row>
    <row r="100" spans="1:8" s="1" customFormat="1" ht="17.25">
      <c r="A100" s="792" t="s">
        <v>582</v>
      </c>
      <c r="B100" s="792"/>
      <c r="C100" s="792"/>
      <c r="D100" s="792"/>
      <c r="E100" s="792"/>
      <c r="F100" s="792"/>
      <c r="G100" s="792"/>
      <c r="H100" s="792"/>
    </row>
    <row r="101" spans="1:8" s="161" customFormat="1" ht="19.5">
      <c r="A101" s="793" t="s">
        <v>185</v>
      </c>
      <c r="B101" s="793"/>
      <c r="C101" s="793"/>
      <c r="D101" s="793"/>
      <c r="E101" s="793"/>
      <c r="F101" s="793"/>
      <c r="G101" s="793"/>
      <c r="H101" s="793"/>
    </row>
    <row r="102" spans="1:8" ht="15.75" customHeight="1">
      <c r="A102" s="621" t="s">
        <v>187</v>
      </c>
      <c r="B102" s="622"/>
      <c r="C102" s="622"/>
      <c r="D102" s="623"/>
      <c r="E102" s="627" t="str">
        <f>+E3</f>
        <v> 31. des    201Y</v>
      </c>
      <c r="F102" s="627" t="str">
        <f>+F3</f>
        <v>31. des 201Y+1</v>
      </c>
      <c r="G102" s="627" t="str">
        <f>+G3</f>
        <v>31. des  201Y+2</v>
      </c>
      <c r="H102" s="627" t="str">
        <f>+H3</f>
        <v> 31. des. 201Y+3</v>
      </c>
    </row>
    <row r="103" spans="1:8" ht="15" customHeight="1">
      <c r="A103" s="624"/>
      <c r="B103" s="625"/>
      <c r="C103" s="625"/>
      <c r="D103" s="626"/>
      <c r="E103" s="628"/>
      <c r="F103" s="628"/>
      <c r="G103" s="628"/>
      <c r="H103" s="628"/>
    </row>
    <row r="104" spans="1:8" ht="15">
      <c r="A104" s="6" t="s">
        <v>606</v>
      </c>
      <c r="B104" s="7"/>
      <c r="C104" s="18"/>
      <c r="D104" s="508"/>
      <c r="E104" s="63"/>
      <c r="F104" s="63"/>
      <c r="G104" s="63"/>
      <c r="H104" s="63"/>
    </row>
    <row r="105" spans="1:8" ht="15">
      <c r="A105" s="10"/>
      <c r="B105" s="7" t="s">
        <v>615</v>
      </c>
      <c r="C105" s="18"/>
      <c r="D105" s="508"/>
      <c r="E105" s="63">
        <v>0</v>
      </c>
      <c r="F105" s="63">
        <v>0</v>
      </c>
      <c r="G105" s="63">
        <v>0</v>
      </c>
      <c r="H105" s="63">
        <v>0</v>
      </c>
    </row>
    <row r="106" spans="1:8" ht="15">
      <c r="A106" s="10"/>
      <c r="B106" s="18" t="s">
        <v>610</v>
      </c>
      <c r="C106" s="18"/>
      <c r="D106" s="508"/>
      <c r="E106" s="63">
        <v>0</v>
      </c>
      <c r="F106" s="63">
        <v>0</v>
      </c>
      <c r="G106" s="63">
        <v>0</v>
      </c>
      <c r="H106" s="63">
        <v>0</v>
      </c>
    </row>
    <row r="107" spans="1:8" ht="15">
      <c r="A107" s="10"/>
      <c r="B107" s="18" t="s">
        <v>612</v>
      </c>
      <c r="C107" s="18"/>
      <c r="D107" s="508"/>
      <c r="E107" s="63">
        <v>0</v>
      </c>
      <c r="F107" s="63">
        <v>0</v>
      </c>
      <c r="G107" s="63">
        <v>0</v>
      </c>
      <c r="H107" s="63">
        <v>0</v>
      </c>
    </row>
    <row r="108" spans="1:8" ht="15">
      <c r="A108" s="10"/>
      <c r="B108" s="7" t="s">
        <v>611</v>
      </c>
      <c r="C108" s="18"/>
      <c r="D108" s="508"/>
      <c r="E108" s="63">
        <v>0</v>
      </c>
      <c r="F108" s="63">
        <v>0</v>
      </c>
      <c r="G108" s="63">
        <v>0</v>
      </c>
      <c r="H108" s="63">
        <v>0</v>
      </c>
    </row>
    <row r="109" spans="1:8" ht="15">
      <c r="A109" s="10"/>
      <c r="B109" s="18" t="s">
        <v>609</v>
      </c>
      <c r="C109" s="18"/>
      <c r="D109" s="508"/>
      <c r="E109" s="63">
        <v>0</v>
      </c>
      <c r="F109" s="63">
        <v>0</v>
      </c>
      <c r="G109" s="63">
        <v>0</v>
      </c>
      <c r="H109" s="63">
        <v>0</v>
      </c>
    </row>
    <row r="110" spans="1:8" ht="15">
      <c r="A110" s="10"/>
      <c r="B110" s="18" t="s">
        <v>639</v>
      </c>
      <c r="C110" s="18"/>
      <c r="D110" s="508"/>
      <c r="E110" s="63">
        <v>0</v>
      </c>
      <c r="F110" s="63">
        <v>0</v>
      </c>
      <c r="G110" s="63">
        <v>0</v>
      </c>
      <c r="H110" s="63">
        <v>0</v>
      </c>
    </row>
    <row r="111" spans="1:8" ht="15">
      <c r="A111" s="10"/>
      <c r="B111" s="7" t="s">
        <v>617</v>
      </c>
      <c r="C111" s="18"/>
      <c r="D111" s="508"/>
      <c r="E111" s="63">
        <v>0</v>
      </c>
      <c r="F111" s="63">
        <v>0</v>
      </c>
      <c r="G111" s="63">
        <v>0</v>
      </c>
      <c r="H111" s="63">
        <v>0</v>
      </c>
    </row>
    <row r="112" spans="1:8" ht="15">
      <c r="A112" s="10"/>
      <c r="B112" s="7" t="s">
        <v>614</v>
      </c>
      <c r="C112" s="18"/>
      <c r="D112" s="508"/>
      <c r="E112" s="63">
        <v>0</v>
      </c>
      <c r="F112" s="63">
        <v>0</v>
      </c>
      <c r="G112" s="63">
        <v>0</v>
      </c>
      <c r="H112" s="63">
        <v>0</v>
      </c>
    </row>
    <row r="113" spans="1:8" ht="15">
      <c r="A113" s="10"/>
      <c r="B113" s="7" t="s">
        <v>628</v>
      </c>
      <c r="C113" s="7"/>
      <c r="D113" s="8"/>
      <c r="E113" s="56">
        <v>0</v>
      </c>
      <c r="F113" s="56">
        <v>0</v>
      </c>
      <c r="G113" s="56">
        <v>0</v>
      </c>
      <c r="H113" s="56">
        <v>0</v>
      </c>
    </row>
    <row r="114" spans="1:8" ht="15">
      <c r="A114" s="10"/>
      <c r="B114" s="7"/>
      <c r="C114" s="7"/>
      <c r="D114" s="381" t="s">
        <v>607</v>
      </c>
      <c r="E114" s="382">
        <f>SUM(E105:E113)</f>
        <v>0</v>
      </c>
      <c r="F114" s="382">
        <f>SUM(F105:F113)</f>
        <v>0</v>
      </c>
      <c r="G114" s="382">
        <f>SUM(G105:G113)</f>
        <v>0</v>
      </c>
      <c r="H114" s="382">
        <f>SUM(H105:H113)</f>
        <v>0</v>
      </c>
    </row>
    <row r="115" spans="1:8" ht="15">
      <c r="A115" s="10"/>
      <c r="B115" s="7"/>
      <c r="C115" s="7"/>
      <c r="D115" s="8"/>
      <c r="E115" s="56"/>
      <c r="F115" s="56"/>
      <c r="G115" s="56"/>
      <c r="H115" s="56"/>
    </row>
    <row r="116" spans="1:8" ht="15">
      <c r="A116" s="6" t="s">
        <v>604</v>
      </c>
      <c r="B116" s="7"/>
      <c r="C116" s="7"/>
      <c r="D116" s="8"/>
      <c r="E116" s="56"/>
      <c r="F116" s="56"/>
      <c r="G116" s="56"/>
      <c r="H116" s="56"/>
    </row>
    <row r="117" spans="1:8" ht="15">
      <c r="A117" s="10"/>
      <c r="B117" s="7" t="s">
        <v>618</v>
      </c>
      <c r="C117" s="7"/>
      <c r="D117" s="8"/>
      <c r="E117" s="63">
        <v>0</v>
      </c>
      <c r="F117" s="63">
        <v>0</v>
      </c>
      <c r="G117" s="63">
        <v>0</v>
      </c>
      <c r="H117" s="63">
        <v>0</v>
      </c>
    </row>
    <row r="118" spans="1:8" ht="15">
      <c r="A118" s="10"/>
      <c r="B118" s="18" t="s">
        <v>619</v>
      </c>
      <c r="C118" s="7"/>
      <c r="D118" s="8"/>
      <c r="E118" s="63">
        <v>0</v>
      </c>
      <c r="F118" s="63">
        <v>0</v>
      </c>
      <c r="G118" s="63">
        <v>0</v>
      </c>
      <c r="H118" s="63">
        <v>0</v>
      </c>
    </row>
    <row r="119" spans="1:8" ht="15">
      <c r="A119" s="10"/>
      <c r="B119" s="18" t="s">
        <v>620</v>
      </c>
      <c r="C119" s="7"/>
      <c r="D119" s="8"/>
      <c r="E119" s="63">
        <v>0</v>
      </c>
      <c r="F119" s="63">
        <v>0</v>
      </c>
      <c r="G119" s="63">
        <v>0</v>
      </c>
      <c r="H119" s="63">
        <v>0</v>
      </c>
    </row>
    <row r="120" spans="1:8" ht="15">
      <c r="A120" s="10"/>
      <c r="B120" s="7" t="s">
        <v>621</v>
      </c>
      <c r="C120" s="7"/>
      <c r="D120" s="8"/>
      <c r="E120" s="63">
        <v>0</v>
      </c>
      <c r="F120" s="63">
        <v>0</v>
      </c>
      <c r="G120" s="63">
        <v>0</v>
      </c>
      <c r="H120" s="63">
        <v>0</v>
      </c>
    </row>
    <row r="121" spans="1:8" ht="15">
      <c r="A121" s="10"/>
      <c r="B121" s="18" t="s">
        <v>622</v>
      </c>
      <c r="C121" s="7"/>
      <c r="D121" s="8"/>
      <c r="E121" s="63">
        <v>0</v>
      </c>
      <c r="F121" s="63">
        <v>0</v>
      </c>
      <c r="G121" s="63">
        <v>0</v>
      </c>
      <c r="H121" s="63">
        <v>0</v>
      </c>
    </row>
    <row r="122" spans="1:8" ht="15">
      <c r="A122" s="10"/>
      <c r="B122" s="18" t="s">
        <v>623</v>
      </c>
      <c r="C122" s="7"/>
      <c r="D122" s="8"/>
      <c r="E122" s="63">
        <v>0</v>
      </c>
      <c r="F122" s="63">
        <v>0</v>
      </c>
      <c r="G122" s="63">
        <v>0</v>
      </c>
      <c r="H122" s="63">
        <v>0</v>
      </c>
    </row>
    <row r="123" spans="1:8" ht="15">
      <c r="A123" s="10"/>
      <c r="B123" s="7" t="s">
        <v>624</v>
      </c>
      <c r="C123" s="7"/>
      <c r="D123" s="8"/>
      <c r="E123" s="63">
        <v>0</v>
      </c>
      <c r="F123" s="63">
        <v>0</v>
      </c>
      <c r="G123" s="63">
        <v>0</v>
      </c>
      <c r="H123" s="63">
        <v>0</v>
      </c>
    </row>
    <row r="124" spans="1:8" ht="15">
      <c r="A124" s="10"/>
      <c r="B124" s="7" t="s">
        <v>68</v>
      </c>
      <c r="C124" s="7"/>
      <c r="D124" s="8"/>
      <c r="E124" s="63">
        <v>0</v>
      </c>
      <c r="F124" s="63">
        <v>0</v>
      </c>
      <c r="G124" s="63">
        <v>0</v>
      </c>
      <c r="H124" s="63">
        <v>0</v>
      </c>
    </row>
    <row r="125" spans="1:8" ht="15">
      <c r="A125" s="10"/>
      <c r="B125" s="7" t="s">
        <v>625</v>
      </c>
      <c r="C125" s="7"/>
      <c r="D125" s="8"/>
      <c r="E125" s="56">
        <v>0</v>
      </c>
      <c r="F125" s="56">
        <v>0</v>
      </c>
      <c r="G125" s="56">
        <v>0</v>
      </c>
      <c r="H125" s="56">
        <v>0</v>
      </c>
    </row>
    <row r="126" spans="1:8" ht="15">
      <c r="A126" s="10"/>
      <c r="B126" s="7" t="s">
        <v>626</v>
      </c>
      <c r="C126" s="7"/>
      <c r="D126" s="8"/>
      <c r="E126" s="63">
        <v>0</v>
      </c>
      <c r="F126" s="63">
        <v>0</v>
      </c>
      <c r="G126" s="63">
        <v>0</v>
      </c>
      <c r="H126" s="63">
        <v>0</v>
      </c>
    </row>
    <row r="127" spans="1:8" ht="15">
      <c r="A127" s="10"/>
      <c r="B127" s="7" t="s">
        <v>627</v>
      </c>
      <c r="C127" s="7"/>
      <c r="D127" s="8"/>
      <c r="E127" s="63">
        <v>0</v>
      </c>
      <c r="F127" s="63">
        <v>0</v>
      </c>
      <c r="G127" s="63">
        <v>0</v>
      </c>
      <c r="H127" s="63">
        <v>0</v>
      </c>
    </row>
    <row r="128" spans="1:8" ht="15">
      <c r="A128" s="10"/>
      <c r="B128" s="7" t="s">
        <v>628</v>
      </c>
      <c r="C128" s="7"/>
      <c r="D128" s="8"/>
      <c r="E128" s="56">
        <v>0</v>
      </c>
      <c r="F128" s="56">
        <v>0</v>
      </c>
      <c r="G128" s="56">
        <v>0</v>
      </c>
      <c r="H128" s="56">
        <v>0</v>
      </c>
    </row>
    <row r="129" spans="1:8" ht="15">
      <c r="A129" s="42"/>
      <c r="B129" s="3"/>
      <c r="C129" s="3"/>
      <c r="D129" s="511" t="s">
        <v>608</v>
      </c>
      <c r="E129" s="382">
        <f>SUM(E117:E128)</f>
        <v>0</v>
      </c>
      <c r="F129" s="382">
        <f>SUM(F117:F128)</f>
        <v>0</v>
      </c>
      <c r="G129" s="382">
        <f>SUM(G117:G128)</f>
        <v>0</v>
      </c>
      <c r="H129" s="382">
        <f>SUM(H117:H128)</f>
        <v>0</v>
      </c>
    </row>
    <row r="130" spans="1:8" ht="15">
      <c r="A130" s="22"/>
      <c r="B130" s="32"/>
      <c r="C130" s="32"/>
      <c r="D130" s="32"/>
      <c r="E130" s="32"/>
      <c r="F130" s="32"/>
      <c r="G130" s="32"/>
      <c r="H130" s="32"/>
    </row>
    <row r="131" spans="1:8" s="1" customFormat="1" ht="17.25">
      <c r="A131" s="792" t="s">
        <v>582</v>
      </c>
      <c r="B131" s="792"/>
      <c r="C131" s="792"/>
      <c r="D131" s="792"/>
      <c r="E131" s="792"/>
      <c r="F131" s="792"/>
      <c r="G131" s="792"/>
      <c r="H131" s="792"/>
    </row>
    <row r="132" spans="1:8" s="161" customFormat="1" ht="19.5">
      <c r="A132" s="793" t="s">
        <v>185</v>
      </c>
      <c r="B132" s="793"/>
      <c r="C132" s="793"/>
      <c r="D132" s="793"/>
      <c r="E132" s="793"/>
      <c r="F132" s="793"/>
      <c r="G132" s="793"/>
      <c r="H132" s="793"/>
    </row>
    <row r="133" spans="1:8" ht="15.75" customHeight="1">
      <c r="A133" s="621" t="s">
        <v>187</v>
      </c>
      <c r="B133" s="622"/>
      <c r="C133" s="622"/>
      <c r="D133" s="623"/>
      <c r="E133" s="627" t="str">
        <f>+E3</f>
        <v> 31. des    201Y</v>
      </c>
      <c r="F133" s="627" t="str">
        <f>+F3</f>
        <v>31. des 201Y+1</v>
      </c>
      <c r="G133" s="627" t="str">
        <f>+G3</f>
        <v>31. des  201Y+2</v>
      </c>
      <c r="H133" s="627" t="str">
        <f>+H3</f>
        <v> 31. des. 201Y+3</v>
      </c>
    </row>
    <row r="134" spans="1:8" ht="15" customHeight="1">
      <c r="A134" s="624"/>
      <c r="B134" s="625"/>
      <c r="C134" s="625"/>
      <c r="D134" s="626"/>
      <c r="E134" s="628"/>
      <c r="F134" s="628"/>
      <c r="G134" s="628"/>
      <c r="H134" s="628"/>
    </row>
    <row r="135" spans="1:8" ht="15">
      <c r="A135" s="6" t="s">
        <v>44</v>
      </c>
      <c r="B135" s="7"/>
      <c r="C135" s="7"/>
      <c r="D135" s="8"/>
      <c r="E135" s="9"/>
      <c r="F135" s="9"/>
      <c r="G135" s="9"/>
      <c r="H135" s="9"/>
    </row>
    <row r="136" spans="1:8" ht="15">
      <c r="A136" s="10"/>
      <c r="B136" s="18" t="s">
        <v>45</v>
      </c>
      <c r="C136" s="18"/>
      <c r="D136" s="12"/>
      <c r="E136" s="56"/>
      <c r="F136" s="56"/>
      <c r="G136" s="56"/>
      <c r="H136" s="56"/>
    </row>
    <row r="137" spans="1:8" ht="15">
      <c r="A137" s="10"/>
      <c r="B137" s="18"/>
      <c r="C137" s="18" t="s">
        <v>46</v>
      </c>
      <c r="D137" s="12"/>
      <c r="E137" s="63">
        <v>0</v>
      </c>
      <c r="F137" s="63">
        <v>0</v>
      </c>
      <c r="G137" s="63">
        <v>0</v>
      </c>
      <c r="H137" s="63">
        <v>0</v>
      </c>
    </row>
    <row r="138" spans="1:8" ht="15">
      <c r="A138" s="10"/>
      <c r="B138" s="18"/>
      <c r="C138" s="18" t="s">
        <v>47</v>
      </c>
      <c r="D138" s="12"/>
      <c r="E138" s="63">
        <v>0</v>
      </c>
      <c r="F138" s="63">
        <v>0</v>
      </c>
      <c r="G138" s="63">
        <v>0</v>
      </c>
      <c r="H138" s="63">
        <v>0</v>
      </c>
    </row>
    <row r="139" spans="1:8" ht="15">
      <c r="A139" s="10"/>
      <c r="B139" s="18"/>
      <c r="C139" s="18" t="s">
        <v>48</v>
      </c>
      <c r="D139" s="12"/>
      <c r="E139" s="63">
        <v>0</v>
      </c>
      <c r="F139" s="63">
        <v>0</v>
      </c>
      <c r="G139" s="63">
        <v>0</v>
      </c>
      <c r="H139" s="63">
        <v>0</v>
      </c>
    </row>
    <row r="140" spans="1:8" ht="15">
      <c r="A140" s="10"/>
      <c r="B140" s="18"/>
      <c r="C140" s="18" t="s">
        <v>241</v>
      </c>
      <c r="D140" s="12"/>
      <c r="E140" s="63">
        <v>0</v>
      </c>
      <c r="F140" s="63">
        <v>0</v>
      </c>
      <c r="G140" s="63">
        <v>0</v>
      </c>
      <c r="H140" s="63">
        <v>0</v>
      </c>
    </row>
    <row r="141" spans="1:8" ht="15">
      <c r="A141" s="10"/>
      <c r="B141" s="18"/>
      <c r="C141" s="18" t="s">
        <v>89</v>
      </c>
      <c r="D141" s="12"/>
      <c r="E141" s="63">
        <v>0</v>
      </c>
      <c r="F141" s="63">
        <v>0</v>
      </c>
      <c r="G141" s="63">
        <v>0</v>
      </c>
      <c r="H141" s="63">
        <v>0</v>
      </c>
    </row>
    <row r="142" spans="1:8" ht="15">
      <c r="A142" s="10"/>
      <c r="B142" s="7"/>
      <c r="C142" s="18" t="s">
        <v>49</v>
      </c>
      <c r="D142" s="8"/>
      <c r="E142" s="63">
        <v>0</v>
      </c>
      <c r="F142" s="63">
        <v>0</v>
      </c>
      <c r="G142" s="63">
        <v>0</v>
      </c>
      <c r="H142" s="63">
        <v>0</v>
      </c>
    </row>
    <row r="143" spans="1:8" ht="15">
      <c r="A143" s="10"/>
      <c r="B143" s="7"/>
      <c r="C143" s="7" t="s">
        <v>15</v>
      </c>
      <c r="D143" s="8"/>
      <c r="E143" s="63">
        <v>0</v>
      </c>
      <c r="F143" s="63">
        <v>0</v>
      </c>
      <c r="G143" s="63">
        <v>0</v>
      </c>
      <c r="H143" s="63">
        <v>0</v>
      </c>
    </row>
    <row r="144" spans="1:8" ht="15">
      <c r="A144" s="33"/>
      <c r="B144" s="18" t="s">
        <v>20</v>
      </c>
      <c r="C144" s="18"/>
      <c r="D144" s="12"/>
      <c r="E144" s="63">
        <v>0</v>
      </c>
      <c r="F144" s="63">
        <v>0</v>
      </c>
      <c r="G144" s="63">
        <v>0</v>
      </c>
      <c r="H144" s="63">
        <v>0</v>
      </c>
    </row>
    <row r="145" spans="1:8" ht="15">
      <c r="A145" s="33"/>
      <c r="B145" s="18" t="s">
        <v>14</v>
      </c>
      <c r="C145" s="18"/>
      <c r="D145" s="12"/>
      <c r="E145" s="56"/>
      <c r="F145" s="56"/>
      <c r="G145" s="56"/>
      <c r="H145" s="56"/>
    </row>
    <row r="146" spans="1:8" ht="15">
      <c r="A146" s="33"/>
      <c r="B146" s="18"/>
      <c r="C146" s="18" t="s">
        <v>464</v>
      </c>
      <c r="D146" s="12"/>
      <c r="E146" s="63">
        <v>0</v>
      </c>
      <c r="F146" s="63">
        <v>0</v>
      </c>
      <c r="G146" s="63">
        <v>0</v>
      </c>
      <c r="H146" s="63">
        <v>0</v>
      </c>
    </row>
    <row r="147" spans="1:8" ht="15">
      <c r="A147" s="33"/>
      <c r="B147" s="18"/>
      <c r="C147" s="18" t="s">
        <v>50</v>
      </c>
      <c r="D147" s="12"/>
      <c r="E147" s="63">
        <v>0</v>
      </c>
      <c r="F147" s="63">
        <v>0</v>
      </c>
      <c r="G147" s="63">
        <v>0</v>
      </c>
      <c r="H147" s="63">
        <v>0</v>
      </c>
    </row>
    <row r="148" spans="1:8" ht="15">
      <c r="A148" s="33"/>
      <c r="B148" s="18"/>
      <c r="C148" s="18" t="s">
        <v>93</v>
      </c>
      <c r="D148" s="12"/>
      <c r="E148" s="63">
        <v>0</v>
      </c>
      <c r="F148" s="63">
        <v>0</v>
      </c>
      <c r="G148" s="63">
        <v>0</v>
      </c>
      <c r="H148" s="63">
        <v>0</v>
      </c>
    </row>
    <row r="149" spans="1:8" ht="15">
      <c r="A149" s="33"/>
      <c r="B149" s="18"/>
      <c r="C149" s="18" t="s">
        <v>15</v>
      </c>
      <c r="D149" s="12"/>
      <c r="E149" s="63">
        <v>0</v>
      </c>
      <c r="F149" s="63">
        <v>0</v>
      </c>
      <c r="G149" s="63">
        <v>0</v>
      </c>
      <c r="H149" s="63">
        <v>0</v>
      </c>
    </row>
    <row r="150" spans="1:8" ht="15">
      <c r="A150" s="33"/>
      <c r="B150" s="18" t="s">
        <v>646</v>
      </c>
      <c r="C150" s="18"/>
      <c r="D150" s="12"/>
      <c r="E150" s="63">
        <v>0</v>
      </c>
      <c r="F150" s="63">
        <v>0</v>
      </c>
      <c r="G150" s="63">
        <v>0</v>
      </c>
      <c r="H150" s="63">
        <v>0</v>
      </c>
    </row>
    <row r="151" spans="1:8" ht="15">
      <c r="A151" s="33"/>
      <c r="B151" s="7" t="s">
        <v>13</v>
      </c>
      <c r="C151" s="18"/>
      <c r="D151" s="12"/>
      <c r="E151" s="63">
        <v>0</v>
      </c>
      <c r="F151" s="63">
        <v>0</v>
      </c>
      <c r="G151" s="63">
        <v>0</v>
      </c>
      <c r="H151" s="63">
        <v>0</v>
      </c>
    </row>
    <row r="152" spans="1:8" ht="15">
      <c r="A152" s="33"/>
      <c r="B152" s="34" t="s">
        <v>21</v>
      </c>
      <c r="C152" s="35"/>
      <c r="D152" s="36"/>
      <c r="E152" s="63">
        <v>0</v>
      </c>
      <c r="F152" s="63">
        <v>0</v>
      </c>
      <c r="G152" s="63">
        <v>0</v>
      </c>
      <c r="H152" s="63">
        <v>0</v>
      </c>
    </row>
    <row r="153" spans="1:8" ht="15">
      <c r="A153" s="33"/>
      <c r="B153" s="7" t="s">
        <v>51</v>
      </c>
      <c r="C153" s="35"/>
      <c r="D153" s="36"/>
      <c r="E153" s="63">
        <v>0</v>
      </c>
      <c r="F153" s="63">
        <v>0</v>
      </c>
      <c r="G153" s="63">
        <v>0</v>
      </c>
      <c r="H153" s="63">
        <v>0</v>
      </c>
    </row>
    <row r="154" spans="1:8" ht="15">
      <c r="A154" s="33"/>
      <c r="B154" s="34" t="s">
        <v>616</v>
      </c>
      <c r="C154" s="35"/>
      <c r="D154" s="36"/>
      <c r="E154" s="63">
        <v>0</v>
      </c>
      <c r="F154" s="63">
        <v>0</v>
      </c>
      <c r="G154" s="63">
        <v>0</v>
      </c>
      <c r="H154" s="63">
        <v>0</v>
      </c>
    </row>
    <row r="155" spans="1:8" ht="15">
      <c r="A155" s="33"/>
      <c r="B155" s="34" t="s">
        <v>15</v>
      </c>
      <c r="C155" s="35"/>
      <c r="D155" s="36"/>
      <c r="E155" s="63">
        <v>0</v>
      </c>
      <c r="F155" s="63">
        <v>0</v>
      </c>
      <c r="G155" s="63">
        <v>0</v>
      </c>
      <c r="H155" s="63">
        <v>0</v>
      </c>
    </row>
    <row r="156" spans="1:8" ht="15">
      <c r="A156" s="33"/>
      <c r="B156" s="18"/>
      <c r="C156" s="18"/>
      <c r="D156" s="392" t="s">
        <v>526</v>
      </c>
      <c r="E156" s="382">
        <f>SUM(E137:E155)</f>
        <v>0</v>
      </c>
      <c r="F156" s="382">
        <f>SUM(F137:F155)</f>
        <v>0</v>
      </c>
      <c r="G156" s="382">
        <f>SUM(G137:G155)</f>
        <v>0</v>
      </c>
      <c r="H156" s="382">
        <f>SUM(H137:H155)</f>
        <v>0</v>
      </c>
    </row>
    <row r="157" spans="1:8" ht="15">
      <c r="A157" s="33"/>
      <c r="B157" s="18"/>
      <c r="C157" s="18"/>
      <c r="D157" s="509"/>
      <c r="E157" s="63"/>
      <c r="F157" s="63"/>
      <c r="G157" s="63"/>
      <c r="H157" s="63"/>
    </row>
    <row r="158" spans="1:8" ht="15">
      <c r="A158" s="6" t="s">
        <v>40</v>
      </c>
      <c r="B158" s="7"/>
      <c r="C158" s="7"/>
      <c r="D158" s="8"/>
      <c r="E158" s="56"/>
      <c r="F158" s="56"/>
      <c r="G158" s="56"/>
      <c r="H158" s="56"/>
    </row>
    <row r="159" spans="1:8" ht="15">
      <c r="A159" s="10"/>
      <c r="B159" s="7" t="s">
        <v>41</v>
      </c>
      <c r="C159" s="7"/>
      <c r="D159" s="7"/>
      <c r="E159" s="63">
        <v>0</v>
      </c>
      <c r="F159" s="63">
        <v>0</v>
      </c>
      <c r="G159" s="63">
        <v>0</v>
      </c>
      <c r="H159" s="63">
        <v>0</v>
      </c>
    </row>
    <row r="160" spans="1:8" ht="15">
      <c r="A160" s="10"/>
      <c r="B160" s="7" t="s">
        <v>43</v>
      </c>
      <c r="C160" s="7"/>
      <c r="D160" s="118"/>
      <c r="E160" s="279">
        <v>0</v>
      </c>
      <c r="F160" s="63">
        <v>0</v>
      </c>
      <c r="G160" s="63">
        <v>0</v>
      </c>
      <c r="H160" s="63">
        <v>0</v>
      </c>
    </row>
    <row r="161" spans="1:8" ht="15">
      <c r="A161" s="30"/>
      <c r="B161" s="3"/>
      <c r="C161" s="5"/>
      <c r="D161" s="410" t="s">
        <v>525</v>
      </c>
      <c r="E161" s="382">
        <f>SUM(E159:E160)</f>
        <v>0</v>
      </c>
      <c r="F161" s="382">
        <f>SUM(F159:F160)</f>
        <v>0</v>
      </c>
      <c r="G161" s="382">
        <f>SUM(G159:G160)</f>
        <v>0</v>
      </c>
      <c r="H161" s="382">
        <f>SUM(H159:H160)</f>
        <v>0</v>
      </c>
    </row>
    <row r="162" spans="1:8" ht="15">
      <c r="A162" s="14"/>
      <c r="B162" s="15"/>
      <c r="C162" s="15"/>
      <c r="D162" s="16"/>
      <c r="E162" s="57"/>
      <c r="F162" s="57"/>
      <c r="G162" s="57"/>
      <c r="H162" s="57"/>
    </row>
    <row r="163" spans="1:8" ht="15">
      <c r="A163" s="41" t="s">
        <v>243</v>
      </c>
      <c r="B163" s="40"/>
      <c r="C163" s="40"/>
      <c r="D163" s="45"/>
      <c r="E163" s="62">
        <f>+E156+E161+E99+E114+E129+E72</f>
        <v>0</v>
      </c>
      <c r="F163" s="62">
        <f>+F156+F161+F99+F114+F129+F72</f>
        <v>0</v>
      </c>
      <c r="G163" s="62">
        <f>+G156+G161+G99+G114+G129+G72</f>
        <v>0</v>
      </c>
      <c r="H163" s="62">
        <f>+H156+H161+H99+H114+H129+H72</f>
        <v>0</v>
      </c>
    </row>
    <row r="164" spans="1:9" ht="15">
      <c r="A164" s="10"/>
      <c r="B164" s="7"/>
      <c r="C164" s="7"/>
      <c r="D164" s="7"/>
      <c r="E164" s="7"/>
      <c r="F164" s="7"/>
      <c r="G164" s="7"/>
      <c r="H164" s="7"/>
      <c r="I164" s="7"/>
    </row>
    <row r="165" spans="1:8" ht="15">
      <c r="A165" s="43" t="s">
        <v>54</v>
      </c>
      <c r="B165" s="43"/>
      <c r="C165" s="41"/>
      <c r="D165" s="187"/>
      <c r="E165" s="62">
        <f>E62-E163</f>
        <v>0</v>
      </c>
      <c r="F165" s="62">
        <f>F62-F163</f>
        <v>0</v>
      </c>
      <c r="G165" s="62">
        <f>G62-G163</f>
        <v>0</v>
      </c>
      <c r="H165" s="62">
        <f>H62-H163</f>
        <v>0</v>
      </c>
    </row>
    <row r="166" spans="1:8" ht="15">
      <c r="A166" s="9" t="s">
        <v>55</v>
      </c>
      <c r="B166" s="9"/>
      <c r="C166" s="9"/>
      <c r="D166" s="13"/>
      <c r="E166" s="63">
        <v>0</v>
      </c>
      <c r="F166" s="63">
        <v>0</v>
      </c>
      <c r="G166" s="63">
        <v>0</v>
      </c>
      <c r="H166" s="63">
        <v>0</v>
      </c>
    </row>
    <row r="167" spans="1:8" ht="15">
      <c r="A167" s="9" t="s">
        <v>91</v>
      </c>
      <c r="B167" s="9"/>
      <c r="C167" s="9"/>
      <c r="D167" s="13"/>
      <c r="E167" s="63">
        <v>0</v>
      </c>
      <c r="F167" s="63">
        <v>0</v>
      </c>
      <c r="G167" s="63">
        <v>0</v>
      </c>
      <c r="H167" s="63">
        <v>0</v>
      </c>
    </row>
    <row r="168" spans="1:8" ht="15">
      <c r="A168" s="9" t="s">
        <v>576</v>
      </c>
      <c r="B168" s="9"/>
      <c r="C168" s="9"/>
      <c r="D168" s="13"/>
      <c r="E168" s="63">
        <v>0</v>
      </c>
      <c r="F168" s="63">
        <v>0</v>
      </c>
      <c r="G168" s="63">
        <v>0</v>
      </c>
      <c r="H168" s="63">
        <v>0</v>
      </c>
    </row>
    <row r="169" spans="1:8" ht="15">
      <c r="A169" s="9" t="s">
        <v>577</v>
      </c>
      <c r="B169" s="9"/>
      <c r="C169" s="9"/>
      <c r="D169" s="13"/>
      <c r="E169" s="63">
        <v>0</v>
      </c>
      <c r="F169" s="63">
        <v>0</v>
      </c>
      <c r="G169" s="63">
        <v>0</v>
      </c>
      <c r="H169" s="63">
        <v>0</v>
      </c>
    </row>
    <row r="170" spans="1:8" ht="15">
      <c r="A170" s="9" t="s">
        <v>578</v>
      </c>
      <c r="B170" s="9"/>
      <c r="C170" s="9"/>
      <c r="D170" s="13"/>
      <c r="E170" s="63">
        <v>0</v>
      </c>
      <c r="F170" s="63">
        <v>0</v>
      </c>
      <c r="G170" s="63">
        <v>0</v>
      </c>
      <c r="H170" s="63">
        <v>0</v>
      </c>
    </row>
    <row r="171" spans="1:8" ht="15">
      <c r="A171" s="9" t="s">
        <v>579</v>
      </c>
      <c r="B171" s="9"/>
      <c r="C171" s="9"/>
      <c r="D171" s="13"/>
      <c r="E171" s="63">
        <v>0</v>
      </c>
      <c r="F171" s="63">
        <v>0</v>
      </c>
      <c r="G171" s="63">
        <v>0</v>
      </c>
      <c r="H171" s="63">
        <v>0</v>
      </c>
    </row>
    <row r="172" spans="1:8" ht="15">
      <c r="A172" s="9" t="s">
        <v>575</v>
      </c>
      <c r="B172" s="9"/>
      <c r="C172" s="9"/>
      <c r="D172" s="13"/>
      <c r="E172" s="63">
        <v>0</v>
      </c>
      <c r="F172" s="63">
        <v>0</v>
      </c>
      <c r="G172" s="63">
        <v>0</v>
      </c>
      <c r="H172" s="63">
        <v>0</v>
      </c>
    </row>
    <row r="173" spans="1:8" ht="15.75" customHeight="1">
      <c r="A173" s="9" t="s">
        <v>58</v>
      </c>
      <c r="B173" s="9"/>
      <c r="C173" s="9"/>
      <c r="D173" s="13"/>
      <c r="E173" s="63">
        <v>0</v>
      </c>
      <c r="F173" s="63">
        <v>0</v>
      </c>
      <c r="G173" s="63">
        <v>0</v>
      </c>
      <c r="H173" s="63">
        <v>0</v>
      </c>
    </row>
    <row r="174" spans="1:8" ht="15">
      <c r="A174" s="41" t="s">
        <v>144</v>
      </c>
      <c r="B174" s="40"/>
      <c r="C174" s="40"/>
      <c r="D174" s="45"/>
      <c r="E174" s="62">
        <f>+SUM(E166:E173)</f>
        <v>0</v>
      </c>
      <c r="F174" s="62">
        <f>+SUM(F166:F173)</f>
        <v>0</v>
      </c>
      <c r="G174" s="62">
        <f>+SUM(G166:G173)</f>
        <v>0</v>
      </c>
      <c r="H174" s="62">
        <f>+SUM(H166:H173)</f>
        <v>0</v>
      </c>
    </row>
    <row r="175" spans="1:8" ht="15">
      <c r="A175" s="37"/>
      <c r="B175" s="28"/>
      <c r="C175" s="28"/>
      <c r="D175" s="38"/>
      <c r="E175" s="24"/>
      <c r="F175" s="24"/>
      <c r="G175" s="24"/>
      <c r="H175" s="24"/>
    </row>
    <row r="176" spans="1:8" ht="18" thickBot="1">
      <c r="A176" s="184" t="s">
        <v>603</v>
      </c>
      <c r="B176" s="27"/>
      <c r="C176" s="27"/>
      <c r="D176" s="39"/>
      <c r="E176" s="65">
        <f>E165+E166-E167+E168-E169-E173-E170-E171-E172</f>
        <v>0</v>
      </c>
      <c r="F176" s="65">
        <f>F165+F166-F167+F168-F169-F173-F170-F171-F172</f>
        <v>0</v>
      </c>
      <c r="G176" s="65">
        <f>G165+G166-G167+G168-G169-G173-G170-G171-G172</f>
        <v>0</v>
      </c>
      <c r="H176" s="65">
        <f>H165+H166-H167+H168-H169-H173-H170-H171-H172</f>
        <v>0</v>
      </c>
    </row>
    <row r="177" ht="14.25" thickTop="1"/>
  </sheetData>
  <sheetProtection/>
  <mergeCells count="35">
    <mergeCell ref="A1:H1"/>
    <mergeCell ref="A2:H2"/>
    <mergeCell ref="A3:D4"/>
    <mergeCell ref="E3:E4"/>
    <mergeCell ref="F3:F4"/>
    <mergeCell ref="G3:G4"/>
    <mergeCell ref="H3:H4"/>
    <mergeCell ref="A45:H45"/>
    <mergeCell ref="A46:H46"/>
    <mergeCell ref="A47:D48"/>
    <mergeCell ref="E47:E48"/>
    <mergeCell ref="F47:F48"/>
    <mergeCell ref="G47:G48"/>
    <mergeCell ref="H47:H48"/>
    <mergeCell ref="A64:H64"/>
    <mergeCell ref="A65:H65"/>
    <mergeCell ref="A66:D67"/>
    <mergeCell ref="E66:E67"/>
    <mergeCell ref="F66:F67"/>
    <mergeCell ref="G66:G67"/>
    <mergeCell ref="H66:H67"/>
    <mergeCell ref="A100:H100"/>
    <mergeCell ref="A101:H101"/>
    <mergeCell ref="A102:D103"/>
    <mergeCell ref="E102:E103"/>
    <mergeCell ref="F102:F103"/>
    <mergeCell ref="G102:G103"/>
    <mergeCell ref="H102:H103"/>
    <mergeCell ref="A131:H131"/>
    <mergeCell ref="A132:H132"/>
    <mergeCell ref="A133:D134"/>
    <mergeCell ref="E133:E134"/>
    <mergeCell ref="F133:F134"/>
    <mergeCell ref="G133:G134"/>
    <mergeCell ref="H133:H134"/>
  </mergeCells>
  <printOptions horizontalCentered="1"/>
  <pageMargins left="0.3937007874015748" right="0.3937007874015748" top="0.7874015748031497" bottom="0.5905511811023623" header="0.3937007874015748" footer="0.3937007874015748"/>
  <pageSetup firstPageNumber="101" useFirstPageNumber="1" horizontalDpi="600" verticalDpi="600" orientation="landscape" paperSize="9" scale="70" r:id="rId1"/>
  <headerFooter alignWithMargins="0">
    <oddHeader>&amp;LLeyfiskerfi KSÍ</oddHeader>
    <oddFooter>&amp;L&amp;9Útgáfa 5 - 05/01/23</oddFooter>
  </headerFooter>
  <rowBreaks count="4" manualBreakCount="4">
    <brk id="44" max="13" man="1"/>
    <brk id="63" max="255" man="1"/>
    <brk id="99" max="255" man="1"/>
    <brk id="130" max="13" man="1"/>
  </rowBreaks>
</worksheet>
</file>

<file path=xl/worksheets/sheet12.xml><?xml version="1.0" encoding="utf-8"?>
<worksheet xmlns="http://schemas.openxmlformats.org/spreadsheetml/2006/main" xmlns:r="http://schemas.openxmlformats.org/officeDocument/2006/relationships">
  <dimension ref="A1:O175"/>
  <sheetViews>
    <sheetView zoomScale="75" zoomScaleNormal="75" workbookViewId="0" topLeftCell="A93">
      <selection activeCell="N93" sqref="N93"/>
    </sheetView>
  </sheetViews>
  <sheetFormatPr defaultColWidth="9.00390625" defaultRowHeight="14.25"/>
  <cols>
    <col min="1" max="1" width="1.12109375" style="46" customWidth="1"/>
    <col min="2" max="2" width="1.25" style="46" customWidth="1"/>
    <col min="3" max="3" width="1.37890625" style="46" customWidth="1"/>
    <col min="4" max="4" width="43.50390625" style="46" customWidth="1"/>
    <col min="5" max="13" width="10.625" style="46" customWidth="1"/>
    <col min="14" max="14" width="16.75390625" style="46" customWidth="1"/>
    <col min="15" max="16384" width="9.00390625" style="46" customWidth="1"/>
  </cols>
  <sheetData>
    <row r="1" spans="1:14" s="1" customFormat="1" ht="17.25">
      <c r="A1" s="792" t="s">
        <v>436</v>
      </c>
      <c r="B1" s="792"/>
      <c r="C1" s="792"/>
      <c r="D1" s="792"/>
      <c r="E1" s="792"/>
      <c r="F1" s="792"/>
      <c r="G1" s="792"/>
      <c r="H1" s="792"/>
      <c r="I1" s="792"/>
      <c r="J1" s="792"/>
      <c r="K1" s="792"/>
      <c r="L1" s="792"/>
      <c r="M1" s="792"/>
      <c r="N1" s="792"/>
    </row>
    <row r="2" spans="1:14" s="161" customFormat="1" ht="19.5">
      <c r="A2" s="793" t="s">
        <v>185</v>
      </c>
      <c r="B2" s="793"/>
      <c r="C2" s="793"/>
      <c r="D2" s="793"/>
      <c r="E2" s="793"/>
      <c r="F2" s="793"/>
      <c r="G2" s="793"/>
      <c r="H2" s="793"/>
      <c r="I2" s="793"/>
      <c r="J2" s="793"/>
      <c r="K2" s="793"/>
      <c r="L2" s="793"/>
      <c r="M2" s="793"/>
      <c r="N2" s="793"/>
    </row>
    <row r="3" spans="1:14" ht="15.75" customHeight="1">
      <c r="A3" s="621" t="s">
        <v>186</v>
      </c>
      <c r="B3" s="622"/>
      <c r="C3" s="622"/>
      <c r="D3" s="623"/>
      <c r="E3" s="627" t="s">
        <v>392</v>
      </c>
      <c r="F3" s="627" t="s">
        <v>393</v>
      </c>
      <c r="G3" s="627" t="s">
        <v>394</v>
      </c>
      <c r="H3" s="627" t="s">
        <v>395</v>
      </c>
      <c r="I3" s="272" t="s">
        <v>264</v>
      </c>
      <c r="J3" s="272" t="s">
        <v>265</v>
      </c>
      <c r="K3" s="627" t="s">
        <v>396</v>
      </c>
      <c r="L3" s="629" t="s">
        <v>397</v>
      </c>
      <c r="M3" s="630"/>
      <c r="N3" s="795" t="s">
        <v>191</v>
      </c>
    </row>
    <row r="4" spans="1:14" ht="15">
      <c r="A4" s="624"/>
      <c r="B4" s="625"/>
      <c r="C4" s="625"/>
      <c r="D4" s="626"/>
      <c r="E4" s="628"/>
      <c r="F4" s="628"/>
      <c r="G4" s="628"/>
      <c r="H4" s="628"/>
      <c r="I4" s="273" t="s">
        <v>346</v>
      </c>
      <c r="J4" s="273" t="s">
        <v>345</v>
      </c>
      <c r="K4" s="628"/>
      <c r="L4" s="50" t="s">
        <v>19</v>
      </c>
      <c r="M4" s="50" t="s">
        <v>18</v>
      </c>
      <c r="N4" s="796"/>
    </row>
    <row r="5" spans="1:14" ht="17.25">
      <c r="A5" s="23" t="s">
        <v>7</v>
      </c>
      <c r="B5" s="7"/>
      <c r="C5" s="7"/>
      <c r="D5" s="8"/>
      <c r="E5" s="24"/>
      <c r="F5" s="9"/>
      <c r="G5" s="9"/>
      <c r="H5" s="9"/>
      <c r="I5" s="9"/>
      <c r="J5" s="9"/>
      <c r="K5" s="9"/>
      <c r="L5" s="47"/>
      <c r="M5" s="47"/>
      <c r="N5" s="191"/>
    </row>
    <row r="6" spans="1:14" ht="15">
      <c r="A6" s="10"/>
      <c r="B6" s="11" t="s">
        <v>16</v>
      </c>
      <c r="C6" s="7"/>
      <c r="D6" s="8"/>
      <c r="E6" s="9"/>
      <c r="F6" s="9"/>
      <c r="G6" s="9"/>
      <c r="H6" s="9"/>
      <c r="I6" s="9"/>
      <c r="J6" s="9"/>
      <c r="K6" s="9"/>
      <c r="L6" s="47"/>
      <c r="M6" s="47"/>
      <c r="N6" s="190"/>
    </row>
    <row r="7" spans="1:14" ht="15">
      <c r="A7" s="10"/>
      <c r="B7" s="7"/>
      <c r="C7" s="7" t="s">
        <v>188</v>
      </c>
      <c r="D7" s="8"/>
      <c r="E7" s="63">
        <v>0</v>
      </c>
      <c r="F7" s="63">
        <v>0</v>
      </c>
      <c r="G7" s="63">
        <v>0</v>
      </c>
      <c r="H7" s="63">
        <v>0</v>
      </c>
      <c r="I7" s="274">
        <f>SUM(E7:H7)</f>
        <v>0</v>
      </c>
      <c r="J7" s="63">
        <v>0</v>
      </c>
      <c r="K7" s="63">
        <v>0</v>
      </c>
      <c r="L7" s="56">
        <f>SUM(E7:H7)-K7</f>
        <v>0</v>
      </c>
      <c r="M7" s="59">
        <f>IF(K7=0,0,L7/K7)</f>
        <v>0</v>
      </c>
      <c r="N7" s="205"/>
    </row>
    <row r="8" spans="1:14" ht="15">
      <c r="A8" s="10"/>
      <c r="B8" s="7"/>
      <c r="C8" s="7" t="s">
        <v>74</v>
      </c>
      <c r="D8" s="8"/>
      <c r="E8" s="63">
        <v>0</v>
      </c>
      <c r="F8" s="63">
        <v>0</v>
      </c>
      <c r="G8" s="63">
        <v>0</v>
      </c>
      <c r="H8" s="63">
        <v>0</v>
      </c>
      <c r="I8" s="274">
        <v>0</v>
      </c>
      <c r="J8" s="63">
        <v>0</v>
      </c>
      <c r="K8" s="63">
        <v>0</v>
      </c>
      <c r="L8" s="56">
        <v>0</v>
      </c>
      <c r="M8" s="59">
        <f>IF(K8=0,0,L8/K8)</f>
        <v>0</v>
      </c>
      <c r="N8" s="205"/>
    </row>
    <row r="9" spans="1:14" ht="15">
      <c r="A9" s="10"/>
      <c r="B9" s="7"/>
      <c r="C9" s="7" t="s">
        <v>12</v>
      </c>
      <c r="D9" s="8"/>
      <c r="E9" s="63">
        <v>0</v>
      </c>
      <c r="F9" s="63">
        <v>0</v>
      </c>
      <c r="G9" s="63">
        <v>0</v>
      </c>
      <c r="H9" s="63">
        <v>0</v>
      </c>
      <c r="I9" s="274">
        <f>SUM(E9:H9)</f>
        <v>0</v>
      </c>
      <c r="J9" s="63">
        <v>0</v>
      </c>
      <c r="K9" s="63">
        <v>0</v>
      </c>
      <c r="L9" s="56">
        <f>SUM(E9:H9)-K9</f>
        <v>0</v>
      </c>
      <c r="M9" s="59">
        <f>IF(K9=0,0,L9/K9)</f>
        <v>0</v>
      </c>
      <c r="N9" s="205"/>
    </row>
    <row r="10" spans="1:14" ht="15">
      <c r="A10" s="10"/>
      <c r="B10" s="7"/>
      <c r="C10" s="7" t="s">
        <v>92</v>
      </c>
      <c r="D10" s="8"/>
      <c r="E10" s="63">
        <v>0</v>
      </c>
      <c r="F10" s="63">
        <v>0</v>
      </c>
      <c r="G10" s="63">
        <v>0</v>
      </c>
      <c r="H10" s="63">
        <v>0</v>
      </c>
      <c r="I10" s="274">
        <f>SUM(E10:H10)</f>
        <v>0</v>
      </c>
      <c r="J10" s="63">
        <v>0</v>
      </c>
      <c r="K10" s="63">
        <v>0</v>
      </c>
      <c r="L10" s="56">
        <f>SUM(E10:H10)-K10</f>
        <v>0</v>
      </c>
      <c r="M10" s="59">
        <f>IF(K10=0,0,L10/K10)</f>
        <v>0</v>
      </c>
      <c r="N10" s="205"/>
    </row>
    <row r="11" spans="1:14" ht="15">
      <c r="A11" s="10"/>
      <c r="B11" s="7"/>
      <c r="C11" s="18" t="s">
        <v>125</v>
      </c>
      <c r="D11" s="25"/>
      <c r="E11" s="67">
        <v>0</v>
      </c>
      <c r="F11" s="67">
        <v>0</v>
      </c>
      <c r="G11" s="67">
        <v>0</v>
      </c>
      <c r="H11" s="67">
        <v>0</v>
      </c>
      <c r="I11" s="275">
        <f>SUM(E11:H11)</f>
        <v>0</v>
      </c>
      <c r="J11" s="67">
        <v>0</v>
      </c>
      <c r="K11" s="67">
        <v>0</v>
      </c>
      <c r="L11" s="57">
        <f>SUM(E11:H11)-K11</f>
        <v>0</v>
      </c>
      <c r="M11" s="59">
        <f>IF(K11=0,0,L11/K11)</f>
        <v>0</v>
      </c>
      <c r="N11" s="205"/>
    </row>
    <row r="12" spans="1:14" ht="15">
      <c r="A12" s="10"/>
      <c r="B12" s="7"/>
      <c r="C12" s="18"/>
      <c r="D12" s="405" t="s">
        <v>516</v>
      </c>
      <c r="E12" s="382">
        <f aca="true" t="shared" si="0" ref="E12:L12">SUM(E7:E11)</f>
        <v>0</v>
      </c>
      <c r="F12" s="382">
        <f t="shared" si="0"/>
        <v>0</v>
      </c>
      <c r="G12" s="382">
        <f t="shared" si="0"/>
        <v>0</v>
      </c>
      <c r="H12" s="382">
        <f t="shared" si="0"/>
        <v>0</v>
      </c>
      <c r="I12" s="382">
        <f t="shared" si="0"/>
        <v>0</v>
      </c>
      <c r="J12" s="382">
        <f t="shared" si="0"/>
        <v>0</v>
      </c>
      <c r="K12" s="382">
        <f t="shared" si="0"/>
        <v>0</v>
      </c>
      <c r="L12" s="382">
        <f t="shared" si="0"/>
        <v>0</v>
      </c>
      <c r="M12" s="59"/>
      <c r="N12" s="205"/>
    </row>
    <row r="13" spans="1:14" ht="15">
      <c r="A13" s="10"/>
      <c r="B13" s="7"/>
      <c r="C13" s="18"/>
      <c r="D13" s="25"/>
      <c r="E13" s="63"/>
      <c r="F13" s="63"/>
      <c r="G13" s="63"/>
      <c r="H13" s="63"/>
      <c r="I13" s="274"/>
      <c r="J13" s="63"/>
      <c r="K13" s="63"/>
      <c r="L13" s="56"/>
      <c r="M13" s="59"/>
      <c r="N13" s="205"/>
    </row>
    <row r="14" spans="1:14" ht="15">
      <c r="A14" s="10"/>
      <c r="B14" s="11" t="s">
        <v>451</v>
      </c>
      <c r="C14" s="18"/>
      <c r="D14" s="25"/>
      <c r="E14" s="56"/>
      <c r="F14" s="56"/>
      <c r="G14" s="56"/>
      <c r="H14" s="56"/>
      <c r="I14" s="274">
        <f aca="true" t="shared" si="1" ref="I14:I19">SUM(E14:H14)</f>
        <v>0</v>
      </c>
      <c r="J14" s="56"/>
      <c r="K14" s="56"/>
      <c r="L14" s="56"/>
      <c r="M14" s="59"/>
      <c r="N14" s="205"/>
    </row>
    <row r="15" spans="1:14" ht="15">
      <c r="A15" s="10"/>
      <c r="B15" s="7"/>
      <c r="C15" s="18" t="s">
        <v>452</v>
      </c>
      <c r="D15" s="25"/>
      <c r="E15" s="63">
        <v>0</v>
      </c>
      <c r="F15" s="63">
        <v>0</v>
      </c>
      <c r="G15" s="63">
        <v>0</v>
      </c>
      <c r="H15" s="63">
        <v>0</v>
      </c>
      <c r="I15" s="274">
        <f t="shared" si="1"/>
        <v>0</v>
      </c>
      <c r="J15" s="63">
        <v>0</v>
      </c>
      <c r="K15" s="63">
        <v>0</v>
      </c>
      <c r="L15" s="56">
        <f>SUM(E15:H15)-K15</f>
        <v>0</v>
      </c>
      <c r="M15" s="59">
        <f>IF(K15=0,0,L15/K15)</f>
        <v>0</v>
      </c>
      <c r="N15" s="205"/>
    </row>
    <row r="16" spans="1:14" ht="15">
      <c r="A16" s="10"/>
      <c r="B16" s="7"/>
      <c r="C16" s="18" t="s">
        <v>453</v>
      </c>
      <c r="D16" s="25"/>
      <c r="E16" s="63">
        <v>0</v>
      </c>
      <c r="F16" s="63">
        <v>0</v>
      </c>
      <c r="G16" s="63">
        <v>0</v>
      </c>
      <c r="H16" s="63">
        <v>0</v>
      </c>
      <c r="I16" s="274">
        <f t="shared" si="1"/>
        <v>0</v>
      </c>
      <c r="J16" s="63">
        <v>0</v>
      </c>
      <c r="K16" s="63">
        <v>0</v>
      </c>
      <c r="L16" s="56">
        <f>SUM(E16:H16)-K16</f>
        <v>0</v>
      </c>
      <c r="M16" s="59">
        <f>IF(K16=0,0,L16/K16)</f>
        <v>0</v>
      </c>
      <c r="N16" s="205"/>
    </row>
    <row r="17" spans="1:14" ht="15">
      <c r="A17" s="10"/>
      <c r="B17" s="7"/>
      <c r="C17" s="18" t="s">
        <v>454</v>
      </c>
      <c r="D17" s="25"/>
      <c r="E17" s="63">
        <v>0</v>
      </c>
      <c r="F17" s="63">
        <v>0</v>
      </c>
      <c r="G17" s="63">
        <v>0</v>
      </c>
      <c r="H17" s="63">
        <v>0</v>
      </c>
      <c r="I17" s="274">
        <f t="shared" si="1"/>
        <v>0</v>
      </c>
      <c r="J17" s="63">
        <v>0</v>
      </c>
      <c r="K17" s="63">
        <v>0</v>
      </c>
      <c r="L17" s="56">
        <f>SUM(E17:H17)-K17</f>
        <v>0</v>
      </c>
      <c r="M17" s="59">
        <f>IF(K17=0,0,L17/K17)</f>
        <v>0</v>
      </c>
      <c r="N17" s="205"/>
    </row>
    <row r="18" spans="1:14" ht="15">
      <c r="A18" s="10"/>
      <c r="B18" s="7"/>
      <c r="C18" s="18" t="s">
        <v>455</v>
      </c>
      <c r="D18" s="25"/>
      <c r="E18" s="63">
        <v>0</v>
      </c>
      <c r="F18" s="63">
        <v>0</v>
      </c>
      <c r="G18" s="63">
        <v>0</v>
      </c>
      <c r="H18" s="63">
        <v>0</v>
      </c>
      <c r="I18" s="274">
        <f t="shared" si="1"/>
        <v>0</v>
      </c>
      <c r="J18" s="63">
        <v>0</v>
      </c>
      <c r="K18" s="63">
        <v>0</v>
      </c>
      <c r="L18" s="56">
        <f>SUM(E18:H18)-K18</f>
        <v>0</v>
      </c>
      <c r="M18" s="59">
        <f>IF(K18=0,0,L18/K18)</f>
        <v>0</v>
      </c>
      <c r="N18" s="205"/>
    </row>
    <row r="19" spans="1:14" ht="15">
      <c r="A19" s="10"/>
      <c r="B19" s="7"/>
      <c r="C19" s="1" t="s">
        <v>15</v>
      </c>
      <c r="D19" s="25"/>
      <c r="E19" s="63">
        <v>0</v>
      </c>
      <c r="F19" s="63">
        <v>0</v>
      </c>
      <c r="G19" s="63">
        <v>0</v>
      </c>
      <c r="H19" s="63">
        <v>0</v>
      </c>
      <c r="I19" s="274">
        <f t="shared" si="1"/>
        <v>0</v>
      </c>
      <c r="J19" s="63">
        <v>0</v>
      </c>
      <c r="K19" s="63">
        <v>0</v>
      </c>
      <c r="L19" s="56">
        <f>SUM(E19:H19)-K19</f>
        <v>0</v>
      </c>
      <c r="M19" s="59">
        <f>IF(K19=0,0,L19/K19)</f>
        <v>0</v>
      </c>
      <c r="N19" s="205"/>
    </row>
    <row r="20" spans="1:14" ht="15.75" customHeight="1">
      <c r="A20" s="10"/>
      <c r="B20" s="7"/>
      <c r="D20" s="405" t="s">
        <v>581</v>
      </c>
      <c r="E20" s="382">
        <f aca="true" t="shared" si="2" ref="E20:L20">SUM(E15:E19)</f>
        <v>0</v>
      </c>
      <c r="F20" s="382">
        <f t="shared" si="2"/>
        <v>0</v>
      </c>
      <c r="G20" s="382">
        <f t="shared" si="2"/>
        <v>0</v>
      </c>
      <c r="H20" s="382">
        <f t="shared" si="2"/>
        <v>0</v>
      </c>
      <c r="I20" s="382">
        <f t="shared" si="2"/>
        <v>0</v>
      </c>
      <c r="J20" s="382">
        <f t="shared" si="2"/>
        <v>0</v>
      </c>
      <c r="K20" s="382">
        <f t="shared" si="2"/>
        <v>0</v>
      </c>
      <c r="L20" s="382">
        <f t="shared" si="2"/>
        <v>0</v>
      </c>
      <c r="M20" s="59"/>
      <c r="N20" s="205"/>
    </row>
    <row r="21" spans="1:14" ht="15">
      <c r="A21" s="10"/>
      <c r="B21" s="7"/>
      <c r="D21" s="25"/>
      <c r="E21" s="63"/>
      <c r="F21" s="63"/>
      <c r="G21" s="63"/>
      <c r="H21" s="63"/>
      <c r="I21" s="274"/>
      <c r="J21" s="63"/>
      <c r="K21" s="63"/>
      <c r="L21" s="56"/>
      <c r="M21" s="59"/>
      <c r="N21" s="205"/>
    </row>
    <row r="22" spans="1:14" ht="15">
      <c r="A22" s="10"/>
      <c r="B22" s="26" t="s">
        <v>20</v>
      </c>
      <c r="C22" s="18"/>
      <c r="D22" s="25"/>
      <c r="E22" s="56"/>
      <c r="F22" s="56"/>
      <c r="G22" s="56"/>
      <c r="H22" s="56"/>
      <c r="I22" s="274"/>
      <c r="J22" s="56"/>
      <c r="K22" s="56"/>
      <c r="L22" s="56"/>
      <c r="M22" s="59"/>
      <c r="N22" s="205"/>
    </row>
    <row r="23" spans="1:14" ht="15">
      <c r="A23" s="10"/>
      <c r="B23" s="7"/>
      <c r="C23" s="7" t="s">
        <v>188</v>
      </c>
      <c r="D23" s="25"/>
      <c r="E23" s="63">
        <v>0</v>
      </c>
      <c r="F23" s="63">
        <v>0</v>
      </c>
      <c r="G23" s="63">
        <v>0</v>
      </c>
      <c r="H23" s="63">
        <v>0</v>
      </c>
      <c r="I23" s="274">
        <f>SUM(E23:H23)</f>
        <v>0</v>
      </c>
      <c r="J23" s="63">
        <v>0</v>
      </c>
      <c r="K23" s="63">
        <v>0</v>
      </c>
      <c r="L23" s="56">
        <f>SUM(E23:H23)-K23</f>
        <v>0</v>
      </c>
      <c r="M23" s="59">
        <f>IF(K23=0,0,L23/K23)</f>
        <v>0</v>
      </c>
      <c r="N23" s="205"/>
    </row>
    <row r="24" spans="1:14" ht="15">
      <c r="A24" s="10"/>
      <c r="B24" s="7"/>
      <c r="C24" s="18" t="s">
        <v>12</v>
      </c>
      <c r="D24" s="25"/>
      <c r="E24" s="63">
        <v>0</v>
      </c>
      <c r="F24" s="63">
        <v>0</v>
      </c>
      <c r="G24" s="63">
        <v>0</v>
      </c>
      <c r="H24" s="63">
        <v>0</v>
      </c>
      <c r="I24" s="274">
        <f>SUM(E24:H24)</f>
        <v>0</v>
      </c>
      <c r="J24" s="63">
        <v>0</v>
      </c>
      <c r="K24" s="63">
        <v>0</v>
      </c>
      <c r="L24" s="56">
        <f>SUM(E24:H24)-K24</f>
        <v>0</v>
      </c>
      <c r="M24" s="59">
        <f>IF(K24=0,0,L24/K24)</f>
        <v>0</v>
      </c>
      <c r="N24" s="205"/>
    </row>
    <row r="25" spans="1:14" ht="15">
      <c r="A25" s="10"/>
      <c r="B25" s="7"/>
      <c r="C25" s="18" t="s">
        <v>17</v>
      </c>
      <c r="D25" s="25"/>
      <c r="E25" s="63">
        <v>0</v>
      </c>
      <c r="F25" s="63">
        <v>0</v>
      </c>
      <c r="G25" s="63">
        <v>0</v>
      </c>
      <c r="H25" s="63">
        <v>0</v>
      </c>
      <c r="I25" s="274">
        <f>SUM(E25:H25)</f>
        <v>0</v>
      </c>
      <c r="J25" s="63">
        <v>0</v>
      </c>
      <c r="K25" s="63">
        <v>0</v>
      </c>
      <c r="L25" s="56">
        <f>SUM(E25:H25)-K25</f>
        <v>0</v>
      </c>
      <c r="M25" s="59">
        <f>IF(K25=0,0,L25/K25)</f>
        <v>0</v>
      </c>
      <c r="N25" s="205"/>
    </row>
    <row r="26" spans="1:14" ht="15">
      <c r="A26" s="10"/>
      <c r="B26" s="7"/>
      <c r="C26" s="18" t="s">
        <v>125</v>
      </c>
      <c r="D26" s="25"/>
      <c r="E26" s="63">
        <v>0</v>
      </c>
      <c r="F26" s="63">
        <v>0</v>
      </c>
      <c r="G26" s="63">
        <v>0</v>
      </c>
      <c r="H26" s="63">
        <v>0</v>
      </c>
      <c r="I26" s="274">
        <f>SUM(E26:H26)</f>
        <v>0</v>
      </c>
      <c r="J26" s="63">
        <v>0</v>
      </c>
      <c r="K26" s="63">
        <v>0</v>
      </c>
      <c r="L26" s="56">
        <f>SUM(E26:H26)-K26</f>
        <v>0</v>
      </c>
      <c r="M26" s="59">
        <f>IF(K26=0,0,L26/K26)</f>
        <v>0</v>
      </c>
      <c r="N26" s="205"/>
    </row>
    <row r="27" spans="1:14" ht="30">
      <c r="A27" s="10"/>
      <c r="B27" s="7"/>
      <c r="C27" s="18"/>
      <c r="D27" s="405" t="s">
        <v>518</v>
      </c>
      <c r="E27" s="382">
        <f aca="true" t="shared" si="3" ref="E27:L27">SUM(E23:E26)</f>
        <v>0</v>
      </c>
      <c r="F27" s="382">
        <f t="shared" si="3"/>
        <v>0</v>
      </c>
      <c r="G27" s="382">
        <f t="shared" si="3"/>
        <v>0</v>
      </c>
      <c r="H27" s="382">
        <f t="shared" si="3"/>
        <v>0</v>
      </c>
      <c r="I27" s="382">
        <f t="shared" si="3"/>
        <v>0</v>
      </c>
      <c r="J27" s="382">
        <f t="shared" si="3"/>
        <v>0</v>
      </c>
      <c r="K27" s="382">
        <f t="shared" si="3"/>
        <v>0</v>
      </c>
      <c r="L27" s="382">
        <f t="shared" si="3"/>
        <v>0</v>
      </c>
      <c r="M27" s="59"/>
      <c r="N27" s="205"/>
    </row>
    <row r="28" spans="1:14" ht="15">
      <c r="A28" s="10"/>
      <c r="B28" s="7"/>
      <c r="C28" s="18"/>
      <c r="D28" s="25"/>
      <c r="E28" s="63"/>
      <c r="F28" s="63"/>
      <c r="G28" s="63"/>
      <c r="H28" s="63"/>
      <c r="I28" s="274"/>
      <c r="J28" s="63"/>
      <c r="K28" s="63"/>
      <c r="L28" s="56"/>
      <c r="M28" s="59"/>
      <c r="N28" s="205"/>
    </row>
    <row r="29" spans="1:14" ht="15">
      <c r="A29" s="10"/>
      <c r="B29" s="11" t="s">
        <v>14</v>
      </c>
      <c r="C29" s="18"/>
      <c r="D29" s="25"/>
      <c r="E29" s="56"/>
      <c r="F29" s="56"/>
      <c r="G29" s="56"/>
      <c r="H29" s="56"/>
      <c r="I29" s="274"/>
      <c r="J29" s="56"/>
      <c r="K29" s="56"/>
      <c r="L29" s="56"/>
      <c r="M29" s="59"/>
      <c r="N29" s="205"/>
    </row>
    <row r="30" spans="1:14" ht="15">
      <c r="A30" s="10"/>
      <c r="B30" s="7"/>
      <c r="C30" s="18" t="s">
        <v>463</v>
      </c>
      <c r="D30" s="25"/>
      <c r="E30" s="63">
        <v>0</v>
      </c>
      <c r="F30" s="63">
        <v>0</v>
      </c>
      <c r="G30" s="63">
        <v>0</v>
      </c>
      <c r="H30" s="63">
        <v>0</v>
      </c>
      <c r="I30" s="274">
        <f>SUM(E30:H30)</f>
        <v>0</v>
      </c>
      <c r="J30" s="63">
        <v>0</v>
      </c>
      <c r="K30" s="63">
        <v>0</v>
      </c>
      <c r="L30" s="56">
        <f>SUM(E30:H30)-K30</f>
        <v>0</v>
      </c>
      <c r="M30" s="59">
        <f>IF(K30=0,0,L30/K30)</f>
        <v>0</v>
      </c>
      <c r="N30" s="205"/>
    </row>
    <row r="31" spans="1:14" ht="15">
      <c r="A31" s="10"/>
      <c r="B31" s="7"/>
      <c r="C31" s="18" t="s">
        <v>456</v>
      </c>
      <c r="D31" s="25"/>
      <c r="E31" s="63">
        <v>0</v>
      </c>
      <c r="F31" s="63">
        <v>0</v>
      </c>
      <c r="G31" s="63">
        <v>0</v>
      </c>
      <c r="H31" s="63">
        <v>0</v>
      </c>
      <c r="I31" s="274">
        <f>SUM(E31:H31)</f>
        <v>0</v>
      </c>
      <c r="J31" s="63">
        <v>0</v>
      </c>
      <c r="K31" s="63">
        <v>0</v>
      </c>
      <c r="L31" s="56">
        <f>SUM(E31:H31)-K31</f>
        <v>0</v>
      </c>
      <c r="M31" s="59">
        <f>IF(K31=0,0,L31/K31)</f>
        <v>0</v>
      </c>
      <c r="N31" s="205"/>
    </row>
    <row r="32" spans="1:14" ht="15">
      <c r="A32" s="10"/>
      <c r="B32" s="7"/>
      <c r="C32" s="18"/>
      <c r="D32" s="405" t="s">
        <v>519</v>
      </c>
      <c r="E32" s="382">
        <f aca="true" t="shared" si="4" ref="E32:L32">SUM(E30:E31)</f>
        <v>0</v>
      </c>
      <c r="F32" s="382">
        <f t="shared" si="4"/>
        <v>0</v>
      </c>
      <c r="G32" s="382">
        <f t="shared" si="4"/>
        <v>0</v>
      </c>
      <c r="H32" s="382">
        <f t="shared" si="4"/>
        <v>0</v>
      </c>
      <c r="I32" s="382">
        <f t="shared" si="4"/>
        <v>0</v>
      </c>
      <c r="J32" s="382">
        <f t="shared" si="4"/>
        <v>0</v>
      </c>
      <c r="K32" s="382">
        <f t="shared" si="4"/>
        <v>0</v>
      </c>
      <c r="L32" s="382">
        <f t="shared" si="4"/>
        <v>0</v>
      </c>
      <c r="M32" s="59"/>
      <c r="N32" s="205"/>
    </row>
    <row r="33" spans="1:14" ht="15">
      <c r="A33" s="10"/>
      <c r="B33" s="7"/>
      <c r="C33" s="18"/>
      <c r="D33" s="25"/>
      <c r="E33" s="63"/>
      <c r="F33" s="63"/>
      <c r="G33" s="63"/>
      <c r="H33" s="63"/>
      <c r="I33" s="274"/>
      <c r="J33" s="63"/>
      <c r="K33" s="63"/>
      <c r="L33" s="56"/>
      <c r="M33" s="59"/>
      <c r="N33" s="205"/>
    </row>
    <row r="34" spans="1:14" ht="15">
      <c r="A34" s="10"/>
      <c r="B34" s="11" t="s">
        <v>21</v>
      </c>
      <c r="C34" s="18"/>
      <c r="D34" s="25"/>
      <c r="E34" s="56"/>
      <c r="F34" s="56"/>
      <c r="G34" s="56"/>
      <c r="H34" s="56"/>
      <c r="I34" s="274"/>
      <c r="J34" s="56"/>
      <c r="K34" s="56"/>
      <c r="L34" s="56"/>
      <c r="M34" s="59"/>
      <c r="N34" s="205"/>
    </row>
    <row r="35" spans="1:14" ht="15">
      <c r="A35" s="10"/>
      <c r="B35" s="11"/>
      <c r="C35" s="18" t="s">
        <v>22</v>
      </c>
      <c r="D35" s="25"/>
      <c r="E35" s="63">
        <v>0</v>
      </c>
      <c r="F35" s="63">
        <v>0</v>
      </c>
      <c r="G35" s="63">
        <v>0</v>
      </c>
      <c r="H35" s="63">
        <v>0</v>
      </c>
      <c r="I35" s="274">
        <f>SUM(E35:H35)</f>
        <v>0</v>
      </c>
      <c r="J35" s="63">
        <v>0</v>
      </c>
      <c r="K35" s="63">
        <v>0</v>
      </c>
      <c r="L35" s="56">
        <f>SUM(E35:H35)-K35</f>
        <v>0</v>
      </c>
      <c r="M35" s="59">
        <f>IF(K35=0,0,L35/K35)</f>
        <v>0</v>
      </c>
      <c r="N35" s="205"/>
    </row>
    <row r="36" spans="1:14" ht="15">
      <c r="A36" s="10"/>
      <c r="B36" s="7"/>
      <c r="C36" s="18" t="s">
        <v>23</v>
      </c>
      <c r="D36" s="25"/>
      <c r="E36" s="63">
        <v>0</v>
      </c>
      <c r="F36" s="63">
        <v>0</v>
      </c>
      <c r="G36" s="63">
        <v>0</v>
      </c>
      <c r="H36" s="63">
        <v>0</v>
      </c>
      <c r="I36" s="274">
        <f>SUM(E36:H36)</f>
        <v>0</v>
      </c>
      <c r="J36" s="63">
        <v>0</v>
      </c>
      <c r="K36" s="63">
        <v>0</v>
      </c>
      <c r="L36" s="56">
        <f>SUM(E36:H36)-K36</f>
        <v>0</v>
      </c>
      <c r="M36" s="59">
        <f>IF(K36=0,0,L36/K36)</f>
        <v>0</v>
      </c>
      <c r="N36" s="205"/>
    </row>
    <row r="37" spans="1:14" ht="15">
      <c r="A37" s="10"/>
      <c r="B37" s="7"/>
      <c r="C37" s="18" t="s">
        <v>24</v>
      </c>
      <c r="D37" s="25"/>
      <c r="E37" s="63">
        <v>0</v>
      </c>
      <c r="F37" s="63">
        <v>0</v>
      </c>
      <c r="G37" s="63">
        <v>0</v>
      </c>
      <c r="H37" s="63">
        <v>0</v>
      </c>
      <c r="I37" s="274">
        <f>SUM(E37:H37)</f>
        <v>0</v>
      </c>
      <c r="J37" s="63">
        <v>0</v>
      </c>
      <c r="K37" s="63">
        <v>0</v>
      </c>
      <c r="L37" s="56">
        <f>SUM(E37:H37)-K37</f>
        <v>0</v>
      </c>
      <c r="M37" s="59">
        <f>IF(K37=0,0,L37/K37)</f>
        <v>0</v>
      </c>
      <c r="N37" s="205"/>
    </row>
    <row r="38" spans="1:14" ht="15">
      <c r="A38" s="10"/>
      <c r="B38" s="7"/>
      <c r="C38" s="18" t="s">
        <v>15</v>
      </c>
      <c r="D38" s="25"/>
      <c r="E38" s="63">
        <v>0</v>
      </c>
      <c r="F38" s="63">
        <v>0</v>
      </c>
      <c r="G38" s="63">
        <v>0</v>
      </c>
      <c r="H38" s="63">
        <v>0</v>
      </c>
      <c r="I38" s="274">
        <f>SUM(E38:H38)</f>
        <v>0</v>
      </c>
      <c r="J38" s="63">
        <v>0</v>
      </c>
      <c r="K38" s="63">
        <v>0</v>
      </c>
      <c r="L38" s="56">
        <f>SUM(E38:H38)-K38</f>
        <v>0</v>
      </c>
      <c r="M38" s="59">
        <f>IF(K38=0,0,L38/K38)</f>
        <v>0</v>
      </c>
      <c r="N38" s="205"/>
    </row>
    <row r="39" spans="1:14" ht="15">
      <c r="A39" s="10"/>
      <c r="B39" s="7"/>
      <c r="C39" s="18"/>
      <c r="D39" s="405" t="s">
        <v>520</v>
      </c>
      <c r="E39" s="382">
        <f aca="true" t="shared" si="5" ref="E39:L39">SUM(E35:E38)</f>
        <v>0</v>
      </c>
      <c r="F39" s="382">
        <f t="shared" si="5"/>
        <v>0</v>
      </c>
      <c r="G39" s="382">
        <f t="shared" si="5"/>
        <v>0</v>
      </c>
      <c r="H39" s="382">
        <f t="shared" si="5"/>
        <v>0</v>
      </c>
      <c r="I39" s="382">
        <f t="shared" si="5"/>
        <v>0</v>
      </c>
      <c r="J39" s="382">
        <f t="shared" si="5"/>
        <v>0</v>
      </c>
      <c r="K39" s="382">
        <f t="shared" si="5"/>
        <v>0</v>
      </c>
      <c r="L39" s="382">
        <f t="shared" si="5"/>
        <v>0</v>
      </c>
      <c r="M39" s="59"/>
      <c r="N39" s="205"/>
    </row>
    <row r="40" spans="1:14" ht="15">
      <c r="A40" s="10"/>
      <c r="B40" s="7"/>
      <c r="C40" s="18"/>
      <c r="D40" s="25"/>
      <c r="E40" s="63"/>
      <c r="F40" s="63"/>
      <c r="G40" s="63"/>
      <c r="H40" s="63"/>
      <c r="I40" s="274"/>
      <c r="J40" s="63"/>
      <c r="K40" s="63"/>
      <c r="L40" s="56"/>
      <c r="M40" s="59"/>
      <c r="N40" s="205"/>
    </row>
    <row r="41" spans="1:14" ht="15">
      <c r="A41" s="10"/>
      <c r="B41" s="11" t="s">
        <v>25</v>
      </c>
      <c r="C41" s="7"/>
      <c r="D41" s="21"/>
      <c r="E41" s="56"/>
      <c r="F41" s="56"/>
      <c r="G41" s="56"/>
      <c r="H41" s="56"/>
      <c r="I41" s="274"/>
      <c r="J41" s="56"/>
      <c r="K41" s="56"/>
      <c r="L41" s="56"/>
      <c r="M41" s="59"/>
      <c r="N41" s="205"/>
    </row>
    <row r="42" spans="1:14" ht="15">
      <c r="A42" s="10"/>
      <c r="B42" s="11"/>
      <c r="C42" s="7" t="s">
        <v>25</v>
      </c>
      <c r="D42" s="8"/>
      <c r="E42" s="63">
        <v>0</v>
      </c>
      <c r="F42" s="63">
        <v>0</v>
      </c>
      <c r="G42" s="63">
        <v>0</v>
      </c>
      <c r="H42" s="63">
        <v>0</v>
      </c>
      <c r="I42" s="274">
        <f>SUM(E42:H42)</f>
        <v>0</v>
      </c>
      <c r="J42" s="63">
        <v>0</v>
      </c>
      <c r="K42" s="63">
        <v>0</v>
      </c>
      <c r="L42" s="56">
        <f>SUM(E42:H42)-K42</f>
        <v>0</v>
      </c>
      <c r="M42" s="59">
        <f>IF(K42=0,0,L42/K42)</f>
        <v>0</v>
      </c>
      <c r="N42" s="205"/>
    </row>
    <row r="43" spans="1:14" ht="15">
      <c r="A43" s="42"/>
      <c r="B43" s="15"/>
      <c r="C43" s="3"/>
      <c r="D43" s="410" t="s">
        <v>521</v>
      </c>
      <c r="E43" s="382">
        <f aca="true" t="shared" si="6" ref="E43:L43">SUM(E42)</f>
        <v>0</v>
      </c>
      <c r="F43" s="382">
        <f t="shared" si="6"/>
        <v>0</v>
      </c>
      <c r="G43" s="382">
        <f t="shared" si="6"/>
        <v>0</v>
      </c>
      <c r="H43" s="382">
        <f t="shared" si="6"/>
        <v>0</v>
      </c>
      <c r="I43" s="382">
        <f t="shared" si="6"/>
        <v>0</v>
      </c>
      <c r="J43" s="382">
        <f t="shared" si="6"/>
        <v>0</v>
      </c>
      <c r="K43" s="382">
        <f t="shared" si="6"/>
        <v>0</v>
      </c>
      <c r="L43" s="382">
        <f t="shared" si="6"/>
        <v>0</v>
      </c>
      <c r="M43" s="68"/>
      <c r="N43" s="206"/>
    </row>
    <row r="44" spans="1:14" ht="15">
      <c r="A44" s="7"/>
      <c r="B44" s="11"/>
      <c r="C44" s="7"/>
      <c r="D44" s="383"/>
      <c r="E44" s="406"/>
      <c r="F44" s="406"/>
      <c r="G44" s="406"/>
      <c r="H44" s="406"/>
      <c r="I44" s="406"/>
      <c r="J44" s="406"/>
      <c r="K44" s="406"/>
      <c r="L44" s="406"/>
      <c r="M44" s="407"/>
      <c r="N44" s="408"/>
    </row>
    <row r="45" spans="1:14" s="1" customFormat="1" ht="17.25">
      <c r="A45" s="792" t="s">
        <v>441</v>
      </c>
      <c r="B45" s="792"/>
      <c r="C45" s="792"/>
      <c r="D45" s="792"/>
      <c r="E45" s="792"/>
      <c r="F45" s="792"/>
      <c r="G45" s="792"/>
      <c r="H45" s="792"/>
      <c r="I45" s="792"/>
      <c r="J45" s="792"/>
      <c r="K45" s="792"/>
      <c r="L45" s="792"/>
      <c r="M45" s="792"/>
      <c r="N45" s="792"/>
    </row>
    <row r="46" spans="1:14" s="161" customFormat="1" ht="19.5">
      <c r="A46" s="793" t="s">
        <v>185</v>
      </c>
      <c r="B46" s="793"/>
      <c r="C46" s="793"/>
      <c r="D46" s="793"/>
      <c r="E46" s="793"/>
      <c r="F46" s="793"/>
      <c r="G46" s="793"/>
      <c r="H46" s="793"/>
      <c r="I46" s="793"/>
      <c r="J46" s="793"/>
      <c r="K46" s="793"/>
      <c r="L46" s="793"/>
      <c r="M46" s="793"/>
      <c r="N46" s="793"/>
    </row>
    <row r="47" spans="1:14" ht="15.75" customHeight="1">
      <c r="A47" s="621" t="s">
        <v>186</v>
      </c>
      <c r="B47" s="622"/>
      <c r="C47" s="622"/>
      <c r="D47" s="623"/>
      <c r="E47" s="627" t="s">
        <v>392</v>
      </c>
      <c r="F47" s="627" t="s">
        <v>393</v>
      </c>
      <c r="G47" s="627" t="s">
        <v>394</v>
      </c>
      <c r="H47" s="627" t="s">
        <v>395</v>
      </c>
      <c r="I47" s="272" t="s">
        <v>264</v>
      </c>
      <c r="J47" s="272" t="s">
        <v>265</v>
      </c>
      <c r="K47" s="627" t="s">
        <v>396</v>
      </c>
      <c r="L47" s="629" t="s">
        <v>397</v>
      </c>
      <c r="M47" s="630"/>
      <c r="N47" s="795" t="s">
        <v>191</v>
      </c>
    </row>
    <row r="48" spans="1:14" ht="15">
      <c r="A48" s="624"/>
      <c r="B48" s="625"/>
      <c r="C48" s="625"/>
      <c r="D48" s="626"/>
      <c r="E48" s="628"/>
      <c r="F48" s="628"/>
      <c r="G48" s="628"/>
      <c r="H48" s="628"/>
      <c r="I48" s="273" t="s">
        <v>346</v>
      </c>
      <c r="J48" s="273" t="s">
        <v>345</v>
      </c>
      <c r="K48" s="628"/>
      <c r="L48" s="50" t="s">
        <v>19</v>
      </c>
      <c r="M48" s="50" t="s">
        <v>18</v>
      </c>
      <c r="N48" s="796"/>
    </row>
    <row r="49" spans="1:14" ht="15">
      <c r="A49" s="6"/>
      <c r="B49" s="11" t="s">
        <v>26</v>
      </c>
      <c r="C49" s="7"/>
      <c r="D49" s="8"/>
      <c r="E49" s="56"/>
      <c r="F49" s="56"/>
      <c r="G49" s="56"/>
      <c r="H49" s="56"/>
      <c r="I49" s="274"/>
      <c r="J49" s="56"/>
      <c r="K49" s="56"/>
      <c r="L49" s="56"/>
      <c r="M49" s="59"/>
      <c r="N49" s="205"/>
    </row>
    <row r="50" spans="1:14" ht="15">
      <c r="A50" s="10"/>
      <c r="B50" s="18" t="s">
        <v>459</v>
      </c>
      <c r="C50" s="18"/>
      <c r="D50" s="25"/>
      <c r="E50" s="63">
        <v>0</v>
      </c>
      <c r="F50" s="63">
        <v>0</v>
      </c>
      <c r="G50" s="63">
        <v>0</v>
      </c>
      <c r="H50" s="63">
        <v>0</v>
      </c>
      <c r="I50" s="274">
        <f>SUM(E50:H50)</f>
        <v>0</v>
      </c>
      <c r="J50" s="63">
        <v>0</v>
      </c>
      <c r="K50" s="63">
        <v>0</v>
      </c>
      <c r="L50" s="56">
        <f>SUM(E50:H50)-K50</f>
        <v>0</v>
      </c>
      <c r="M50" s="59">
        <f>IF(K50=0,0,L50/K50)</f>
        <v>0</v>
      </c>
      <c r="N50" s="205"/>
    </row>
    <row r="51" spans="1:14" ht="15">
      <c r="A51" s="10"/>
      <c r="B51" s="357" t="s">
        <v>460</v>
      </c>
      <c r="C51" s="18"/>
      <c r="D51" s="25"/>
      <c r="E51" s="63">
        <v>0</v>
      </c>
      <c r="F51" s="63">
        <v>0</v>
      </c>
      <c r="G51" s="63">
        <v>0</v>
      </c>
      <c r="H51" s="63">
        <v>0</v>
      </c>
      <c r="I51" s="274">
        <f>SUM(E51:H51)</f>
        <v>0</v>
      </c>
      <c r="J51" s="63">
        <v>0</v>
      </c>
      <c r="K51" s="63">
        <v>0</v>
      </c>
      <c r="L51" s="56">
        <f>SUM(E51:H51)-K51</f>
        <v>0</v>
      </c>
      <c r="M51" s="59">
        <f>IF(K51=0,0,L51/K51)</f>
        <v>0</v>
      </c>
      <c r="N51" s="205"/>
    </row>
    <row r="52" spans="1:14" ht="15">
      <c r="A52" s="10"/>
      <c r="B52" s="18" t="s">
        <v>458</v>
      </c>
      <c r="C52" s="18"/>
      <c r="D52" s="25"/>
      <c r="E52" s="63">
        <v>0</v>
      </c>
      <c r="F52" s="63">
        <v>0</v>
      </c>
      <c r="G52" s="63">
        <v>0</v>
      </c>
      <c r="H52" s="63">
        <v>0</v>
      </c>
      <c r="I52" s="274">
        <f>SUM(E52:H52)</f>
        <v>0</v>
      </c>
      <c r="J52" s="63">
        <v>0</v>
      </c>
      <c r="K52" s="63">
        <v>0</v>
      </c>
      <c r="L52" s="56">
        <f>SUM(E52:H52)-K52</f>
        <v>0</v>
      </c>
      <c r="M52" s="59">
        <f>IF(K52=0,0,L52/K52)</f>
        <v>0</v>
      </c>
      <c r="N52" s="205"/>
    </row>
    <row r="53" spans="1:14" ht="15">
      <c r="A53" s="10"/>
      <c r="B53" s="18" t="s">
        <v>457</v>
      </c>
      <c r="C53" s="18"/>
      <c r="D53" s="25"/>
      <c r="E53" s="56"/>
      <c r="F53" s="56"/>
      <c r="G53" s="56"/>
      <c r="H53" s="56"/>
      <c r="I53" s="274"/>
      <c r="J53" s="56"/>
      <c r="K53" s="56"/>
      <c r="L53" s="56"/>
      <c r="M53" s="59"/>
      <c r="N53" s="205"/>
    </row>
    <row r="54" spans="1:14" ht="15">
      <c r="A54" s="10"/>
      <c r="B54" s="18"/>
      <c r="C54" s="18" t="s">
        <v>27</v>
      </c>
      <c r="D54" s="25"/>
      <c r="E54" s="63">
        <v>0</v>
      </c>
      <c r="F54" s="63">
        <v>0</v>
      </c>
      <c r="G54" s="63">
        <v>0</v>
      </c>
      <c r="H54" s="63">
        <v>0</v>
      </c>
      <c r="I54" s="274">
        <f>SUM(E54:H54)</f>
        <v>0</v>
      </c>
      <c r="J54" s="63">
        <v>0</v>
      </c>
      <c r="K54" s="63">
        <v>0</v>
      </c>
      <c r="L54" s="56">
        <f>SUM(E54:H54)-K54</f>
        <v>0</v>
      </c>
      <c r="M54" s="59">
        <f>IF(K54=0,0,L54/K54)</f>
        <v>0</v>
      </c>
      <c r="N54" s="205"/>
    </row>
    <row r="55" spans="1:14" ht="15">
      <c r="A55" s="10"/>
      <c r="B55" s="18"/>
      <c r="C55" s="18" t="s">
        <v>28</v>
      </c>
      <c r="D55" s="25"/>
      <c r="E55" s="63">
        <v>0</v>
      </c>
      <c r="F55" s="63">
        <v>0</v>
      </c>
      <c r="G55" s="63">
        <v>0</v>
      </c>
      <c r="H55" s="63">
        <v>0</v>
      </c>
      <c r="I55" s="274">
        <f>SUM(E55:H55)</f>
        <v>0</v>
      </c>
      <c r="J55" s="63">
        <v>0</v>
      </c>
      <c r="K55" s="63">
        <v>0</v>
      </c>
      <c r="L55" s="56">
        <f>SUM(E55:H55)-K55</f>
        <v>0</v>
      </c>
      <c r="M55" s="59">
        <f>IF(K55=0,0,L55/K55)</f>
        <v>0</v>
      </c>
      <c r="N55" s="205"/>
    </row>
    <row r="56" spans="1:14" ht="15">
      <c r="A56" s="10"/>
      <c r="B56" s="18" t="s">
        <v>53</v>
      </c>
      <c r="C56" s="18"/>
      <c r="D56" s="25"/>
      <c r="E56" s="63">
        <v>0</v>
      </c>
      <c r="F56" s="63">
        <v>0</v>
      </c>
      <c r="G56" s="63">
        <v>0</v>
      </c>
      <c r="H56" s="63">
        <v>0</v>
      </c>
      <c r="I56" s="274">
        <f>SUM(E56:H56)</f>
        <v>0</v>
      </c>
      <c r="J56" s="63">
        <v>0</v>
      </c>
      <c r="K56" s="63">
        <v>0</v>
      </c>
      <c r="L56" s="56">
        <f>SUM(E56:H56)-K56</f>
        <v>0</v>
      </c>
      <c r="M56" s="59">
        <f>IF(K56=0,0,L56/K56)</f>
        <v>0</v>
      </c>
      <c r="N56" s="205"/>
    </row>
    <row r="57" spans="1:14" ht="15">
      <c r="A57" s="10"/>
      <c r="B57" s="18" t="s">
        <v>461</v>
      </c>
      <c r="C57" s="18"/>
      <c r="D57" s="25"/>
      <c r="E57" s="63">
        <v>0</v>
      </c>
      <c r="F57" s="63">
        <v>0</v>
      </c>
      <c r="G57" s="63">
        <v>0</v>
      </c>
      <c r="H57" s="63">
        <v>0</v>
      </c>
      <c r="I57" s="274">
        <f>SUM(E57:H57)</f>
        <v>0</v>
      </c>
      <c r="J57" s="63">
        <v>0</v>
      </c>
      <c r="K57" s="63">
        <v>0</v>
      </c>
      <c r="L57" s="56">
        <f>SUM(E57:H57)-K57</f>
        <v>0</v>
      </c>
      <c r="M57" s="59">
        <f>IF(K57=0,0,L57/K57)</f>
        <v>0</v>
      </c>
      <c r="N57" s="205"/>
    </row>
    <row r="58" spans="1:14" ht="15">
      <c r="A58" s="10"/>
      <c r="B58" s="18" t="s">
        <v>29</v>
      </c>
      <c r="C58" s="18"/>
      <c r="D58" s="25"/>
      <c r="E58" s="63">
        <v>0</v>
      </c>
      <c r="F58" s="63">
        <v>0</v>
      </c>
      <c r="G58" s="63">
        <v>0</v>
      </c>
      <c r="H58" s="63">
        <v>0</v>
      </c>
      <c r="I58" s="274">
        <f>SUM(E58:H58)</f>
        <v>0</v>
      </c>
      <c r="J58" s="63">
        <v>0</v>
      </c>
      <c r="K58" s="63">
        <v>0</v>
      </c>
      <c r="L58" s="56">
        <f>SUM(E58:H58)-K58</f>
        <v>0</v>
      </c>
      <c r="M58" s="59">
        <f>IF(K58=0,0,L58/K58)</f>
        <v>0</v>
      </c>
      <c r="N58" s="205"/>
    </row>
    <row r="59" spans="1:14" ht="15">
      <c r="A59" s="10"/>
      <c r="B59" s="18"/>
      <c r="C59" s="18"/>
      <c r="D59" s="383" t="s">
        <v>522</v>
      </c>
      <c r="E59" s="382">
        <f aca="true" t="shared" si="7" ref="E59:L59">SUM(E50:E58)</f>
        <v>0</v>
      </c>
      <c r="F59" s="382">
        <f t="shared" si="7"/>
        <v>0</v>
      </c>
      <c r="G59" s="382">
        <f t="shared" si="7"/>
        <v>0</v>
      </c>
      <c r="H59" s="382">
        <f t="shared" si="7"/>
        <v>0</v>
      </c>
      <c r="I59" s="382">
        <f t="shared" si="7"/>
        <v>0</v>
      </c>
      <c r="J59" s="382">
        <f t="shared" si="7"/>
        <v>0</v>
      </c>
      <c r="K59" s="382">
        <f t="shared" si="7"/>
        <v>0</v>
      </c>
      <c r="L59" s="382">
        <f t="shared" si="7"/>
        <v>0</v>
      </c>
      <c r="M59" s="59"/>
      <c r="N59" s="205"/>
    </row>
    <row r="60" spans="1:14" ht="15">
      <c r="A60" s="10"/>
      <c r="B60" s="18"/>
      <c r="C60" s="18"/>
      <c r="D60" s="12"/>
      <c r="E60" s="63"/>
      <c r="F60" s="63"/>
      <c r="G60" s="63"/>
      <c r="H60" s="63"/>
      <c r="I60" s="274"/>
      <c r="J60" s="63"/>
      <c r="K60" s="63"/>
      <c r="L60" s="56"/>
      <c r="M60" s="59"/>
      <c r="N60" s="205"/>
    </row>
    <row r="61" spans="1:14" ht="15">
      <c r="A61" s="14"/>
      <c r="B61" s="15"/>
      <c r="C61" s="15"/>
      <c r="D61" s="16"/>
      <c r="E61" s="57"/>
      <c r="F61" s="57"/>
      <c r="G61" s="57"/>
      <c r="H61" s="57"/>
      <c r="I61" s="57"/>
      <c r="J61" s="57"/>
      <c r="K61" s="57"/>
      <c r="L61" s="57"/>
      <c r="M61" s="68"/>
      <c r="N61" s="206"/>
    </row>
    <row r="62" spans="1:13" ht="15">
      <c r="A62" s="41" t="s">
        <v>8</v>
      </c>
      <c r="B62" s="40"/>
      <c r="C62" s="40"/>
      <c r="D62" s="45"/>
      <c r="E62" s="62">
        <f aca="true" t="shared" si="8" ref="E62:L62">+E59+E43+E39+E32+E27+E20+E12</f>
        <v>0</v>
      </c>
      <c r="F62" s="62">
        <f t="shared" si="8"/>
        <v>0</v>
      </c>
      <c r="G62" s="62">
        <f t="shared" si="8"/>
        <v>0</v>
      </c>
      <c r="H62" s="62">
        <f t="shared" si="8"/>
        <v>0</v>
      </c>
      <c r="I62" s="62">
        <f t="shared" si="8"/>
        <v>0</v>
      </c>
      <c r="J62" s="62">
        <f t="shared" si="8"/>
        <v>0</v>
      </c>
      <c r="K62" s="62">
        <f t="shared" si="8"/>
        <v>0</v>
      </c>
      <c r="L62" s="62">
        <f t="shared" si="8"/>
        <v>0</v>
      </c>
      <c r="M62" s="69">
        <f>IF(K62=0,0,L62/K62)</f>
        <v>0</v>
      </c>
    </row>
    <row r="63" spans="1:13" ht="17.25">
      <c r="A63" s="130"/>
      <c r="B63" s="7"/>
      <c r="C63" s="7"/>
      <c r="D63" s="8"/>
      <c r="E63" s="131"/>
      <c r="F63" s="131"/>
      <c r="G63" s="131"/>
      <c r="H63" s="131"/>
      <c r="I63" s="131"/>
      <c r="J63" s="131"/>
      <c r="K63" s="131"/>
      <c r="L63" s="131"/>
      <c r="M63" s="132"/>
    </row>
    <row r="64" spans="1:14" s="1" customFormat="1" ht="17.25">
      <c r="A64" s="792" t="s">
        <v>442</v>
      </c>
      <c r="B64" s="792"/>
      <c r="C64" s="792"/>
      <c r="D64" s="792"/>
      <c r="E64" s="792"/>
      <c r="F64" s="792"/>
      <c r="G64" s="792"/>
      <c r="H64" s="792"/>
      <c r="I64" s="792"/>
      <c r="J64" s="792"/>
      <c r="K64" s="792"/>
      <c r="L64" s="792"/>
      <c r="M64" s="792"/>
      <c r="N64" s="792"/>
    </row>
    <row r="65" spans="1:14" s="161" customFormat="1" ht="19.5">
      <c r="A65" s="793" t="s">
        <v>185</v>
      </c>
      <c r="B65" s="793"/>
      <c r="C65" s="793"/>
      <c r="D65" s="793"/>
      <c r="E65" s="793"/>
      <c r="F65" s="793"/>
      <c r="G65" s="793"/>
      <c r="H65" s="793"/>
      <c r="I65" s="793"/>
      <c r="J65" s="793"/>
      <c r="K65" s="793"/>
      <c r="L65" s="793"/>
      <c r="M65" s="793"/>
      <c r="N65" s="793"/>
    </row>
    <row r="66" spans="1:14" ht="15.75" customHeight="1">
      <c r="A66" s="621" t="s">
        <v>187</v>
      </c>
      <c r="B66" s="622"/>
      <c r="C66" s="622"/>
      <c r="D66" s="623"/>
      <c r="E66" s="627" t="s">
        <v>392</v>
      </c>
      <c r="F66" s="627" t="s">
        <v>393</v>
      </c>
      <c r="G66" s="627" t="s">
        <v>394</v>
      </c>
      <c r="H66" s="627" t="s">
        <v>395</v>
      </c>
      <c r="I66" s="272" t="s">
        <v>264</v>
      </c>
      <c r="J66" s="272" t="s">
        <v>265</v>
      </c>
      <c r="K66" s="627" t="s">
        <v>396</v>
      </c>
      <c r="L66" s="629" t="s">
        <v>397</v>
      </c>
      <c r="M66" s="630"/>
      <c r="N66" s="795" t="s">
        <v>191</v>
      </c>
    </row>
    <row r="67" spans="1:14" ht="15">
      <c r="A67" s="624"/>
      <c r="B67" s="625"/>
      <c r="C67" s="625"/>
      <c r="D67" s="626"/>
      <c r="E67" s="628"/>
      <c r="F67" s="628"/>
      <c r="G67" s="628"/>
      <c r="H67" s="628"/>
      <c r="I67" s="273" t="s">
        <v>346</v>
      </c>
      <c r="J67" s="273" t="s">
        <v>345</v>
      </c>
      <c r="K67" s="628"/>
      <c r="L67" s="50" t="s">
        <v>19</v>
      </c>
      <c r="M67" s="50" t="s">
        <v>18</v>
      </c>
      <c r="N67" s="796"/>
    </row>
    <row r="68" spans="1:14" ht="15">
      <c r="A68" s="66" t="s">
        <v>30</v>
      </c>
      <c r="B68" s="28"/>
      <c r="C68" s="28"/>
      <c r="D68" s="29"/>
      <c r="E68" s="24"/>
      <c r="F68" s="24"/>
      <c r="G68" s="24"/>
      <c r="H68" s="24"/>
      <c r="I68" s="24"/>
      <c r="J68" s="24"/>
      <c r="K68" s="24"/>
      <c r="L68" s="48"/>
      <c r="M68" s="48"/>
      <c r="N68" s="191"/>
    </row>
    <row r="69" spans="1:14" ht="15">
      <c r="A69" s="10"/>
      <c r="B69" s="7" t="s">
        <v>31</v>
      </c>
      <c r="C69" s="7"/>
      <c r="D69" s="8"/>
      <c r="E69" s="63">
        <v>0</v>
      </c>
      <c r="F69" s="63">
        <v>0</v>
      </c>
      <c r="G69" s="63">
        <v>0</v>
      </c>
      <c r="H69" s="63">
        <v>0</v>
      </c>
      <c r="I69" s="274">
        <f>SUM(E69:H69)</f>
        <v>0</v>
      </c>
      <c r="J69" s="63">
        <v>0</v>
      </c>
      <c r="K69" s="63">
        <v>0</v>
      </c>
      <c r="L69" s="56">
        <f>SUM(E69:H69)-K69</f>
        <v>0</v>
      </c>
      <c r="M69" s="59">
        <f>IF(K69=0,0,L69/K69)</f>
        <v>0</v>
      </c>
      <c r="N69" s="205"/>
    </row>
    <row r="70" spans="1:14" ht="15">
      <c r="A70" s="10"/>
      <c r="B70" s="18" t="s">
        <v>32</v>
      </c>
      <c r="C70" s="18"/>
      <c r="D70" s="12"/>
      <c r="E70" s="63">
        <v>0</v>
      </c>
      <c r="F70" s="63">
        <v>0</v>
      </c>
      <c r="G70" s="63">
        <v>0</v>
      </c>
      <c r="H70" s="63">
        <v>0</v>
      </c>
      <c r="I70" s="274">
        <f>SUM(E70:H70)</f>
        <v>0</v>
      </c>
      <c r="J70" s="63">
        <v>0</v>
      </c>
      <c r="K70" s="63">
        <v>0</v>
      </c>
      <c r="L70" s="56">
        <f>SUM(E70:H70)-K70</f>
        <v>0</v>
      </c>
      <c r="M70" s="59">
        <f>IF(K70=0,0,L70/K70)</f>
        <v>0</v>
      </c>
      <c r="N70" s="205"/>
    </row>
    <row r="71" spans="1:14" ht="15">
      <c r="A71" s="10"/>
      <c r="B71" s="18" t="s">
        <v>33</v>
      </c>
      <c r="C71" s="18"/>
      <c r="D71" s="12"/>
      <c r="E71" s="63">
        <v>0</v>
      </c>
      <c r="F71" s="63">
        <v>0</v>
      </c>
      <c r="G71" s="63">
        <v>0</v>
      </c>
      <c r="H71" s="63">
        <v>0</v>
      </c>
      <c r="I71" s="274">
        <f>SUM(E71:H71)</f>
        <v>0</v>
      </c>
      <c r="J71" s="63">
        <v>0</v>
      </c>
      <c r="K71" s="63">
        <v>0</v>
      </c>
      <c r="L71" s="56">
        <f>SUM(E71:H71)-K71</f>
        <v>0</v>
      </c>
      <c r="M71" s="59">
        <f>IF(K71=0,0,L71/K71)</f>
        <v>0</v>
      </c>
      <c r="N71" s="205"/>
    </row>
    <row r="72" spans="1:14" ht="15">
      <c r="A72" s="10"/>
      <c r="B72" s="18"/>
      <c r="C72" s="18"/>
      <c r="D72" s="384" t="s">
        <v>523</v>
      </c>
      <c r="E72" s="382">
        <f aca="true" t="shared" si="9" ref="E72:L72">SUM(E69:E71)</f>
        <v>0</v>
      </c>
      <c r="F72" s="382">
        <f t="shared" si="9"/>
        <v>0</v>
      </c>
      <c r="G72" s="382">
        <f t="shared" si="9"/>
        <v>0</v>
      </c>
      <c r="H72" s="382">
        <f t="shared" si="9"/>
        <v>0</v>
      </c>
      <c r="I72" s="382">
        <f t="shared" si="9"/>
        <v>0</v>
      </c>
      <c r="J72" s="382">
        <f t="shared" si="9"/>
        <v>0</v>
      </c>
      <c r="K72" s="382">
        <f t="shared" si="9"/>
        <v>0</v>
      </c>
      <c r="L72" s="382">
        <f t="shared" si="9"/>
        <v>0</v>
      </c>
      <c r="M72" s="59"/>
      <c r="N72" s="205"/>
    </row>
    <row r="73" spans="1:14" ht="15">
      <c r="A73" s="10"/>
      <c r="B73" s="18"/>
      <c r="C73" s="18"/>
      <c r="D73" s="12"/>
      <c r="E73" s="56"/>
      <c r="F73" s="56"/>
      <c r="G73" s="56"/>
      <c r="H73" s="56"/>
      <c r="I73" s="274"/>
      <c r="J73" s="56"/>
      <c r="K73" s="56"/>
      <c r="L73" s="56"/>
      <c r="M73" s="59"/>
      <c r="N73" s="205"/>
    </row>
    <row r="74" spans="1:14" ht="15">
      <c r="A74" s="6" t="s">
        <v>34</v>
      </c>
      <c r="B74" s="26"/>
      <c r="C74" s="18"/>
      <c r="D74" s="12"/>
      <c r="E74" s="56"/>
      <c r="F74" s="56"/>
      <c r="G74" s="56"/>
      <c r="H74" s="56"/>
      <c r="I74" s="274"/>
      <c r="J74" s="56"/>
      <c r="K74" s="56"/>
      <c r="L74" s="56"/>
      <c r="M74" s="59"/>
      <c r="N74" s="205"/>
    </row>
    <row r="75" spans="1:14" ht="15">
      <c r="A75" s="10"/>
      <c r="B75" s="26" t="s">
        <v>270</v>
      </c>
      <c r="C75" s="18"/>
      <c r="D75" s="12"/>
      <c r="E75" s="56"/>
      <c r="F75" s="56"/>
      <c r="G75" s="56"/>
      <c r="H75" s="56"/>
      <c r="I75" s="274"/>
      <c r="J75" s="56"/>
      <c r="K75" s="56"/>
      <c r="L75" s="56"/>
      <c r="M75" s="59"/>
      <c r="N75" s="205"/>
    </row>
    <row r="76" spans="1:14" ht="15">
      <c r="A76" s="10"/>
      <c r="B76" s="18"/>
      <c r="C76" s="18" t="s">
        <v>266</v>
      </c>
      <c r="D76" s="12"/>
      <c r="E76" s="63">
        <v>0</v>
      </c>
      <c r="F76" s="63">
        <v>0</v>
      </c>
      <c r="G76" s="63">
        <v>0</v>
      </c>
      <c r="H76" s="63">
        <v>0</v>
      </c>
      <c r="I76" s="274">
        <f>SUM(E76:H76)</f>
        <v>0</v>
      </c>
      <c r="J76" s="63">
        <v>0</v>
      </c>
      <c r="K76" s="63">
        <v>0</v>
      </c>
      <c r="L76" s="56">
        <f>SUM(E76:H76)-K76</f>
        <v>0</v>
      </c>
      <c r="M76" s="59">
        <f>IF(K76=0,0,L76/K76)</f>
        <v>0</v>
      </c>
      <c r="N76" s="205"/>
    </row>
    <row r="77" spans="1:14" ht="15">
      <c r="A77" s="10"/>
      <c r="B77" s="18"/>
      <c r="C77" s="18" t="s">
        <v>35</v>
      </c>
      <c r="D77" s="18"/>
      <c r="E77" s="63"/>
      <c r="F77" s="63"/>
      <c r="G77" s="63"/>
      <c r="H77" s="63"/>
      <c r="I77" s="274"/>
      <c r="J77" s="63"/>
      <c r="K77" s="63"/>
      <c r="L77" s="56"/>
      <c r="M77" s="59"/>
      <c r="N77" s="205"/>
    </row>
    <row r="78" spans="1:14" ht="15">
      <c r="A78" s="10"/>
      <c r="B78" s="18"/>
      <c r="C78" s="18"/>
      <c r="D78" s="12" t="s">
        <v>36</v>
      </c>
      <c r="E78" s="63">
        <v>0</v>
      </c>
      <c r="F78" s="63">
        <v>0</v>
      </c>
      <c r="G78" s="63">
        <v>0</v>
      </c>
      <c r="H78" s="63">
        <v>0</v>
      </c>
      <c r="I78" s="274">
        <f>SUM(E78:H78)</f>
        <v>0</v>
      </c>
      <c r="J78" s="63">
        <v>0</v>
      </c>
      <c r="K78" s="63">
        <v>0</v>
      </c>
      <c r="L78" s="56">
        <f>SUM(E78:H78)-K78</f>
        <v>0</v>
      </c>
      <c r="M78" s="59">
        <f>IF(K78=0,0,L78/K78)</f>
        <v>0</v>
      </c>
      <c r="N78" s="205"/>
    </row>
    <row r="79" spans="1:14" ht="15">
      <c r="A79" s="10"/>
      <c r="B79" s="18"/>
      <c r="C79" s="18"/>
      <c r="D79" s="12" t="s">
        <v>127</v>
      </c>
      <c r="E79" s="63">
        <v>0</v>
      </c>
      <c r="F79" s="63">
        <v>0</v>
      </c>
      <c r="G79" s="63">
        <v>0</v>
      </c>
      <c r="H79" s="63">
        <v>0</v>
      </c>
      <c r="I79" s="274">
        <f>SUM(E79:H79)</f>
        <v>0</v>
      </c>
      <c r="J79" s="63">
        <v>0</v>
      </c>
      <c r="K79" s="63">
        <v>0</v>
      </c>
      <c r="L79" s="56">
        <f>SUM(E79:H79)-K79</f>
        <v>0</v>
      </c>
      <c r="M79" s="59">
        <f>IF(K79=0,0,L79/K79)</f>
        <v>0</v>
      </c>
      <c r="N79" s="205"/>
    </row>
    <row r="80" spans="1:14" ht="15">
      <c r="A80" s="10"/>
      <c r="B80" s="18"/>
      <c r="C80" s="18"/>
      <c r="D80" s="12" t="s">
        <v>128</v>
      </c>
      <c r="E80" s="63">
        <v>0</v>
      </c>
      <c r="F80" s="63">
        <v>0</v>
      </c>
      <c r="G80" s="63">
        <v>0</v>
      </c>
      <c r="H80" s="63">
        <v>0</v>
      </c>
      <c r="I80" s="274">
        <f>SUM(E80:H80)</f>
        <v>0</v>
      </c>
      <c r="J80" s="63">
        <v>0</v>
      </c>
      <c r="K80" s="63">
        <v>0</v>
      </c>
      <c r="L80" s="56">
        <f>SUM(E80:H80)-K80</f>
        <v>0</v>
      </c>
      <c r="M80" s="59">
        <f>IF(K80=0,0,L80/K80)</f>
        <v>0</v>
      </c>
      <c r="N80" s="205"/>
    </row>
    <row r="81" spans="1:14" ht="14.25" customHeight="1">
      <c r="A81" s="19"/>
      <c r="B81" s="12"/>
      <c r="C81" s="18"/>
      <c r="D81" s="25" t="s">
        <v>37</v>
      </c>
      <c r="E81" s="63">
        <v>0</v>
      </c>
      <c r="F81" s="63">
        <v>0</v>
      </c>
      <c r="G81" s="63">
        <v>0</v>
      </c>
      <c r="H81" s="63">
        <v>0</v>
      </c>
      <c r="I81" s="274">
        <f>SUM(E81:H81)</f>
        <v>0</v>
      </c>
      <c r="J81" s="63">
        <v>0</v>
      </c>
      <c r="K81" s="63">
        <v>0</v>
      </c>
      <c r="L81" s="56">
        <f>SUM(E81:H81)-K81</f>
        <v>0</v>
      </c>
      <c r="M81" s="59">
        <f>IF(K81=0,0,L81/K81)</f>
        <v>0</v>
      </c>
      <c r="N81" s="205"/>
    </row>
    <row r="82" spans="1:14" ht="15">
      <c r="A82" s="10"/>
      <c r="B82" s="18"/>
      <c r="C82" s="18" t="s">
        <v>129</v>
      </c>
      <c r="D82" s="12"/>
      <c r="E82" s="63">
        <v>0</v>
      </c>
      <c r="F82" s="63">
        <v>0</v>
      </c>
      <c r="G82" s="63">
        <v>0</v>
      </c>
      <c r="H82" s="63">
        <v>0</v>
      </c>
      <c r="I82" s="274">
        <f>SUM(E82:H82)</f>
        <v>0</v>
      </c>
      <c r="J82" s="63">
        <v>0</v>
      </c>
      <c r="K82" s="63">
        <v>0</v>
      </c>
      <c r="L82" s="56">
        <f>SUM(E82:H82)-K82</f>
        <v>0</v>
      </c>
      <c r="M82" s="59">
        <f>IF(K82=0,0,L82/K82)</f>
        <v>0</v>
      </c>
      <c r="N82" s="205"/>
    </row>
    <row r="83" spans="1:14" ht="15">
      <c r="A83" s="10"/>
      <c r="B83" s="11" t="s">
        <v>38</v>
      </c>
      <c r="C83" s="7"/>
      <c r="D83" s="8"/>
      <c r="E83" s="56"/>
      <c r="F83" s="56"/>
      <c r="G83" s="56"/>
      <c r="H83" s="56"/>
      <c r="I83" s="274"/>
      <c r="J83" s="56"/>
      <c r="K83" s="56"/>
      <c r="L83" s="56"/>
      <c r="M83" s="59"/>
      <c r="N83" s="205"/>
    </row>
    <row r="84" spans="1:14" ht="15">
      <c r="A84" s="10"/>
      <c r="B84" s="7"/>
      <c r="C84" s="7" t="s">
        <v>266</v>
      </c>
      <c r="D84" s="8"/>
      <c r="E84" s="63">
        <v>0</v>
      </c>
      <c r="F84" s="63">
        <v>0</v>
      </c>
      <c r="G84" s="63">
        <v>0</v>
      </c>
      <c r="H84" s="63">
        <v>0</v>
      </c>
      <c r="I84" s="274">
        <f>SUM(E84:H84)</f>
        <v>0</v>
      </c>
      <c r="J84" s="63">
        <v>0</v>
      </c>
      <c r="K84" s="63">
        <v>0</v>
      </c>
      <c r="L84" s="56">
        <f>SUM(E84:H84)-K84</f>
        <v>0</v>
      </c>
      <c r="M84" s="59">
        <f>IF(K84=0,0,L84/K84)</f>
        <v>0</v>
      </c>
      <c r="N84" s="205"/>
    </row>
    <row r="85" spans="1:14" ht="15">
      <c r="A85" s="10"/>
      <c r="B85" s="7"/>
      <c r="C85" s="7" t="s">
        <v>130</v>
      </c>
      <c r="D85" s="8"/>
      <c r="E85" s="63">
        <v>0</v>
      </c>
      <c r="F85" s="63">
        <v>0</v>
      </c>
      <c r="G85" s="63">
        <v>0</v>
      </c>
      <c r="H85" s="63">
        <v>0</v>
      </c>
      <c r="I85" s="274">
        <f>SUM(E85:H85)</f>
        <v>0</v>
      </c>
      <c r="J85" s="63">
        <v>0</v>
      </c>
      <c r="K85" s="63">
        <v>0</v>
      </c>
      <c r="L85" s="56">
        <f>SUM(E85:H85)-K85</f>
        <v>0</v>
      </c>
      <c r="M85" s="59">
        <f>IF(K85=0,0,L85/K85)</f>
        <v>0</v>
      </c>
      <c r="N85" s="205"/>
    </row>
    <row r="86" spans="1:14" ht="15">
      <c r="A86" s="10"/>
      <c r="B86" s="7"/>
      <c r="C86" s="18" t="s">
        <v>129</v>
      </c>
      <c r="D86" s="8"/>
      <c r="E86" s="63">
        <v>0</v>
      </c>
      <c r="F86" s="63">
        <v>0</v>
      </c>
      <c r="G86" s="63">
        <v>0</v>
      </c>
      <c r="H86" s="63">
        <v>0</v>
      </c>
      <c r="I86" s="274">
        <f>SUM(E86:H86)</f>
        <v>0</v>
      </c>
      <c r="J86" s="63">
        <v>0</v>
      </c>
      <c r="K86" s="63">
        <v>0</v>
      </c>
      <c r="L86" s="56">
        <f>SUM(E86:H86)-K86</f>
        <v>0</v>
      </c>
      <c r="M86" s="59">
        <f>IF(K86=0,0,L86/K86)</f>
        <v>0</v>
      </c>
      <c r="N86" s="205"/>
    </row>
    <row r="87" spans="1:14" ht="15">
      <c r="A87" s="10"/>
      <c r="B87" s="11" t="s">
        <v>269</v>
      </c>
      <c r="C87" s="7"/>
      <c r="D87" s="8"/>
      <c r="E87" s="63"/>
      <c r="F87" s="63"/>
      <c r="G87" s="63"/>
      <c r="H87" s="63"/>
      <c r="I87" s="274"/>
      <c r="J87" s="63"/>
      <c r="K87" s="63"/>
      <c r="L87" s="56"/>
      <c r="M87" s="59"/>
      <c r="N87" s="205"/>
    </row>
    <row r="88" spans="1:14" ht="15">
      <c r="A88" s="10"/>
      <c r="B88" s="7"/>
      <c r="C88" s="7" t="s">
        <v>266</v>
      </c>
      <c r="D88" s="8"/>
      <c r="E88" s="63">
        <v>0</v>
      </c>
      <c r="F88" s="63">
        <v>0</v>
      </c>
      <c r="G88" s="63">
        <v>0</v>
      </c>
      <c r="H88" s="63">
        <v>0</v>
      </c>
      <c r="I88" s="274">
        <f>SUM(E88:H88)</f>
        <v>0</v>
      </c>
      <c r="J88" s="63">
        <v>0</v>
      </c>
      <c r="K88" s="63">
        <v>0</v>
      </c>
      <c r="L88" s="56">
        <f>SUM(E88:H88)-K88</f>
        <v>0</v>
      </c>
      <c r="M88" s="59">
        <f>IF(K88=0,0,L88/K88)</f>
        <v>0</v>
      </c>
      <c r="N88" s="205"/>
    </row>
    <row r="89" spans="1:14" ht="15">
      <c r="A89" s="10"/>
      <c r="B89" s="7"/>
      <c r="C89" s="7" t="s">
        <v>130</v>
      </c>
      <c r="D89" s="8"/>
      <c r="E89" s="63">
        <v>0</v>
      </c>
      <c r="F89" s="63">
        <v>0</v>
      </c>
      <c r="G89" s="63">
        <v>0</v>
      </c>
      <c r="H89" s="63">
        <v>0</v>
      </c>
      <c r="I89" s="274">
        <f>SUM(E89:H89)</f>
        <v>0</v>
      </c>
      <c r="J89" s="63">
        <v>0</v>
      </c>
      <c r="K89" s="63">
        <v>0</v>
      </c>
      <c r="L89" s="56">
        <f>SUM(E89:H89)-K89</f>
        <v>0</v>
      </c>
      <c r="M89" s="59">
        <f>IF(K89=0,0,L89/K89)</f>
        <v>0</v>
      </c>
      <c r="N89" s="205"/>
    </row>
    <row r="90" spans="1:14" ht="15">
      <c r="A90" s="10"/>
      <c r="B90" s="7"/>
      <c r="C90" s="18" t="s">
        <v>129</v>
      </c>
      <c r="D90" s="8"/>
      <c r="E90" s="63">
        <v>0</v>
      </c>
      <c r="F90" s="63">
        <v>0</v>
      </c>
      <c r="G90" s="63">
        <v>0</v>
      </c>
      <c r="H90" s="63">
        <v>0</v>
      </c>
      <c r="I90" s="274">
        <f>SUM(E90:H90)</f>
        <v>0</v>
      </c>
      <c r="J90" s="63">
        <v>0</v>
      </c>
      <c r="K90" s="63">
        <v>0</v>
      </c>
      <c r="L90" s="56">
        <f>SUM(E90:H90)-K90</f>
        <v>0</v>
      </c>
      <c r="M90" s="59">
        <f>IF(K90=0,0,L90/K90)</f>
        <v>0</v>
      </c>
      <c r="N90" s="205"/>
    </row>
    <row r="91" spans="1:14" ht="15">
      <c r="A91" s="10"/>
      <c r="B91" s="11" t="s">
        <v>271</v>
      </c>
      <c r="C91" s="7"/>
      <c r="D91" s="8"/>
      <c r="E91" s="63"/>
      <c r="F91" s="63"/>
      <c r="G91" s="63"/>
      <c r="H91" s="63"/>
      <c r="I91" s="274"/>
      <c r="J91" s="63"/>
      <c r="K91" s="63"/>
      <c r="L91" s="56"/>
      <c r="M91" s="59"/>
      <c r="N91" s="205"/>
    </row>
    <row r="92" spans="1:14" ht="15">
      <c r="A92" s="10"/>
      <c r="B92" s="7"/>
      <c r="C92" s="18" t="s">
        <v>266</v>
      </c>
      <c r="D92" s="8"/>
      <c r="E92" s="63">
        <v>0</v>
      </c>
      <c r="F92" s="63">
        <v>0</v>
      </c>
      <c r="G92" s="63">
        <v>0</v>
      </c>
      <c r="H92" s="63">
        <v>0</v>
      </c>
      <c r="I92" s="274">
        <f>SUM(E92:H92)</f>
        <v>0</v>
      </c>
      <c r="J92" s="63">
        <v>0</v>
      </c>
      <c r="K92" s="63">
        <v>0</v>
      </c>
      <c r="L92" s="56">
        <f>SUM(E92:H92)-K92</f>
        <v>0</v>
      </c>
      <c r="M92" s="59">
        <f>IF(K92=0,0,L92/K92)</f>
        <v>0</v>
      </c>
      <c r="N92" s="205"/>
    </row>
    <row r="93" spans="1:14" ht="15">
      <c r="A93" s="10"/>
      <c r="B93" s="7"/>
      <c r="C93" s="7" t="s">
        <v>130</v>
      </c>
      <c r="D93" s="8"/>
      <c r="E93" s="63">
        <v>0</v>
      </c>
      <c r="F93" s="63">
        <v>0</v>
      </c>
      <c r="G93" s="63">
        <v>0</v>
      </c>
      <c r="H93" s="63">
        <v>0</v>
      </c>
      <c r="I93" s="274">
        <f>SUM(E93:H93)</f>
        <v>0</v>
      </c>
      <c r="J93" s="63">
        <v>0</v>
      </c>
      <c r="K93" s="63">
        <v>0</v>
      </c>
      <c r="L93" s="56">
        <f>SUM(E93:H93)-K93</f>
        <v>0</v>
      </c>
      <c r="M93" s="59">
        <f>IF(K93=0,0,L93/K93)</f>
        <v>0</v>
      </c>
      <c r="N93" s="205"/>
    </row>
    <row r="94" spans="1:14" ht="15">
      <c r="A94" s="10"/>
      <c r="B94" s="7"/>
      <c r="C94" s="7" t="s">
        <v>242</v>
      </c>
      <c r="D94" s="8"/>
      <c r="E94" s="63">
        <v>0</v>
      </c>
      <c r="F94" s="63">
        <v>0</v>
      </c>
      <c r="G94" s="63">
        <v>0</v>
      </c>
      <c r="H94" s="63">
        <v>0</v>
      </c>
      <c r="I94" s="274">
        <f>SUM(E94:H94)</f>
        <v>0</v>
      </c>
      <c r="J94" s="63">
        <v>0</v>
      </c>
      <c r="K94" s="63">
        <v>0</v>
      </c>
      <c r="L94" s="56">
        <f>SUM(E94:H94)-K94</f>
        <v>0</v>
      </c>
      <c r="M94" s="59">
        <f>IF(K94=0,0,L94/K94)</f>
        <v>0</v>
      </c>
      <c r="N94" s="205"/>
    </row>
    <row r="95" spans="1:14" ht="15">
      <c r="A95" s="10"/>
      <c r="B95" s="11" t="s">
        <v>39</v>
      </c>
      <c r="C95" s="7"/>
      <c r="D95" s="8"/>
      <c r="E95" s="56"/>
      <c r="F95" s="56"/>
      <c r="G95" s="56"/>
      <c r="H95" s="56"/>
      <c r="I95" s="274"/>
      <c r="J95" s="56"/>
      <c r="K95" s="56"/>
      <c r="L95" s="56"/>
      <c r="M95" s="59"/>
      <c r="N95" s="205"/>
    </row>
    <row r="96" spans="1:14" ht="15">
      <c r="A96" s="10"/>
      <c r="B96" s="7"/>
      <c r="C96" s="7" t="s">
        <v>266</v>
      </c>
      <c r="D96" s="8"/>
      <c r="E96" s="63">
        <v>0</v>
      </c>
      <c r="F96" s="63">
        <v>0</v>
      </c>
      <c r="G96" s="63">
        <v>0</v>
      </c>
      <c r="H96" s="63">
        <v>0</v>
      </c>
      <c r="I96" s="274">
        <f>SUM(E96:H96)</f>
        <v>0</v>
      </c>
      <c r="J96" s="63">
        <v>0</v>
      </c>
      <c r="K96" s="63">
        <v>0</v>
      </c>
      <c r="L96" s="56">
        <f>SUM(E96:H96)-K96</f>
        <v>0</v>
      </c>
      <c r="M96" s="59">
        <f>IF(K96=0,0,L96/K96)</f>
        <v>0</v>
      </c>
      <c r="N96" s="205"/>
    </row>
    <row r="97" spans="1:14" ht="15">
      <c r="A97" s="10"/>
      <c r="B97" s="11"/>
      <c r="C97" s="7" t="s">
        <v>130</v>
      </c>
      <c r="D97" s="8"/>
      <c r="E97" s="63">
        <v>0</v>
      </c>
      <c r="F97" s="63">
        <v>0</v>
      </c>
      <c r="G97" s="63">
        <v>0</v>
      </c>
      <c r="H97" s="63">
        <v>0</v>
      </c>
      <c r="I97" s="274">
        <f>SUM(E97:H97)</f>
        <v>0</v>
      </c>
      <c r="J97" s="63">
        <v>0</v>
      </c>
      <c r="K97" s="63">
        <v>0</v>
      </c>
      <c r="L97" s="56">
        <f>SUM(E97:H97)-K97</f>
        <v>0</v>
      </c>
      <c r="M97" s="59">
        <f>IF(K97=0,0,L97/K97)</f>
        <v>0</v>
      </c>
      <c r="N97" s="205"/>
    </row>
    <row r="98" spans="1:14" ht="15">
      <c r="A98" s="10"/>
      <c r="B98" s="7"/>
      <c r="C98" s="18" t="s">
        <v>129</v>
      </c>
      <c r="D98" s="8"/>
      <c r="E98" s="63">
        <v>0</v>
      </c>
      <c r="F98" s="63">
        <v>0</v>
      </c>
      <c r="G98" s="63">
        <v>0</v>
      </c>
      <c r="H98" s="63">
        <v>0</v>
      </c>
      <c r="I98" s="274">
        <f>SUM(E98:H98)</f>
        <v>0</v>
      </c>
      <c r="J98" s="63">
        <v>0</v>
      </c>
      <c r="K98" s="63">
        <v>0</v>
      </c>
      <c r="L98" s="56">
        <f>SUM(E98:H98)-K98</f>
        <v>0</v>
      </c>
      <c r="M98" s="59">
        <f>IF(K98=0,0,L98/K98)</f>
        <v>0</v>
      </c>
      <c r="N98" s="205"/>
    </row>
    <row r="99" spans="1:14" ht="15">
      <c r="A99" s="42"/>
      <c r="B99" s="3"/>
      <c r="C99" s="510"/>
      <c r="D99" s="511" t="s">
        <v>524</v>
      </c>
      <c r="E99" s="382">
        <f aca="true" t="shared" si="10" ref="E99:L99">SUM(E76:E98)</f>
        <v>0</v>
      </c>
      <c r="F99" s="382">
        <f t="shared" si="10"/>
        <v>0</v>
      </c>
      <c r="G99" s="382">
        <f t="shared" si="10"/>
        <v>0</v>
      </c>
      <c r="H99" s="382">
        <f t="shared" si="10"/>
        <v>0</v>
      </c>
      <c r="I99" s="382">
        <f t="shared" si="10"/>
        <v>0</v>
      </c>
      <c r="J99" s="382">
        <f t="shared" si="10"/>
        <v>0</v>
      </c>
      <c r="K99" s="382">
        <f t="shared" si="10"/>
        <v>0</v>
      </c>
      <c r="L99" s="382">
        <f t="shared" si="10"/>
        <v>0</v>
      </c>
      <c r="M99" s="59"/>
      <c r="N99" s="205"/>
    </row>
    <row r="100" spans="1:14" s="1" customFormat="1" ht="17.25">
      <c r="A100" s="792" t="s">
        <v>582</v>
      </c>
      <c r="B100" s="792"/>
      <c r="C100" s="792"/>
      <c r="D100" s="792"/>
      <c r="E100" s="792"/>
      <c r="F100" s="792"/>
      <c r="G100" s="792"/>
      <c r="H100" s="792"/>
      <c r="I100" s="792"/>
      <c r="J100" s="792"/>
      <c r="K100" s="792"/>
      <c r="L100" s="792"/>
      <c r="M100" s="792"/>
      <c r="N100" s="792"/>
    </row>
    <row r="101" spans="1:14" s="161" customFormat="1" ht="19.5">
      <c r="A101" s="793" t="s">
        <v>185</v>
      </c>
      <c r="B101" s="793"/>
      <c r="C101" s="793"/>
      <c r="D101" s="793"/>
      <c r="E101" s="793"/>
      <c r="F101" s="793"/>
      <c r="G101" s="793"/>
      <c r="H101" s="793"/>
      <c r="I101" s="793"/>
      <c r="J101" s="793"/>
      <c r="K101" s="793"/>
      <c r="L101" s="793"/>
      <c r="M101" s="793"/>
      <c r="N101" s="793"/>
    </row>
    <row r="102" spans="1:14" ht="15.75" customHeight="1">
      <c r="A102" s="621" t="s">
        <v>187</v>
      </c>
      <c r="B102" s="622"/>
      <c r="C102" s="622"/>
      <c r="D102" s="623"/>
      <c r="E102" s="627" t="s">
        <v>392</v>
      </c>
      <c r="F102" s="627" t="s">
        <v>393</v>
      </c>
      <c r="G102" s="627" t="s">
        <v>394</v>
      </c>
      <c r="H102" s="627" t="s">
        <v>395</v>
      </c>
      <c r="I102" s="272" t="s">
        <v>264</v>
      </c>
      <c r="J102" s="272" t="s">
        <v>265</v>
      </c>
      <c r="K102" s="627" t="s">
        <v>396</v>
      </c>
      <c r="L102" s="629" t="s">
        <v>397</v>
      </c>
      <c r="M102" s="630"/>
      <c r="N102" s="795" t="s">
        <v>191</v>
      </c>
    </row>
    <row r="103" spans="1:14" ht="15">
      <c r="A103" s="624"/>
      <c r="B103" s="625"/>
      <c r="C103" s="625"/>
      <c r="D103" s="626"/>
      <c r="E103" s="628"/>
      <c r="F103" s="628"/>
      <c r="G103" s="628"/>
      <c r="H103" s="628"/>
      <c r="I103" s="273" t="s">
        <v>346</v>
      </c>
      <c r="J103" s="273" t="s">
        <v>345</v>
      </c>
      <c r="K103" s="628"/>
      <c r="L103" s="50" t="s">
        <v>19</v>
      </c>
      <c r="M103" s="50" t="s">
        <v>18</v>
      </c>
      <c r="N103" s="796"/>
    </row>
    <row r="104" spans="1:14" ht="15">
      <c r="A104" s="6" t="s">
        <v>606</v>
      </c>
      <c r="B104" s="7"/>
      <c r="C104" s="18"/>
      <c r="D104" s="508"/>
      <c r="E104" s="63"/>
      <c r="F104" s="63"/>
      <c r="G104" s="63"/>
      <c r="H104" s="63"/>
      <c r="I104" s="63"/>
      <c r="J104" s="63"/>
      <c r="K104" s="63"/>
      <c r="L104" s="63"/>
      <c r="M104" s="59"/>
      <c r="N104" s="205"/>
    </row>
    <row r="105" spans="1:14" ht="15">
      <c r="A105" s="10"/>
      <c r="B105" s="7" t="s">
        <v>615</v>
      </c>
      <c r="C105" s="18"/>
      <c r="D105" s="508"/>
      <c r="E105" s="63">
        <v>0</v>
      </c>
      <c r="F105" s="63">
        <v>0</v>
      </c>
      <c r="G105" s="63">
        <v>0</v>
      </c>
      <c r="H105" s="63">
        <v>0</v>
      </c>
      <c r="I105" s="63">
        <v>0</v>
      </c>
      <c r="J105" s="63">
        <v>0</v>
      </c>
      <c r="K105" s="63">
        <v>0</v>
      </c>
      <c r="L105" s="56">
        <f aca="true" t="shared" si="11" ref="L105:L113">SUM(E105:H105)-K105</f>
        <v>0</v>
      </c>
      <c r="M105" s="59">
        <f aca="true" t="shared" si="12" ref="M105:M113">IF(K105=0,0,L105/K105)</f>
        <v>0</v>
      </c>
      <c r="N105" s="205"/>
    </row>
    <row r="106" spans="1:14" ht="15">
      <c r="A106" s="10"/>
      <c r="B106" s="18" t="s">
        <v>610</v>
      </c>
      <c r="C106" s="18"/>
      <c r="D106" s="508"/>
      <c r="E106" s="63">
        <v>0</v>
      </c>
      <c r="F106" s="63">
        <v>0</v>
      </c>
      <c r="G106" s="63">
        <v>0</v>
      </c>
      <c r="H106" s="63">
        <v>0</v>
      </c>
      <c r="I106" s="63">
        <v>0</v>
      </c>
      <c r="J106" s="63">
        <v>0</v>
      </c>
      <c r="K106" s="63">
        <v>0</v>
      </c>
      <c r="L106" s="56">
        <f t="shared" si="11"/>
        <v>0</v>
      </c>
      <c r="M106" s="59">
        <f t="shared" si="12"/>
        <v>0</v>
      </c>
      <c r="N106" s="205"/>
    </row>
    <row r="107" spans="1:14" ht="15">
      <c r="A107" s="10"/>
      <c r="B107" s="18" t="s">
        <v>612</v>
      </c>
      <c r="C107" s="18"/>
      <c r="D107" s="508"/>
      <c r="E107" s="63">
        <v>0</v>
      </c>
      <c r="F107" s="63">
        <v>0</v>
      </c>
      <c r="G107" s="63">
        <v>0</v>
      </c>
      <c r="H107" s="63">
        <v>0</v>
      </c>
      <c r="I107" s="63">
        <v>0</v>
      </c>
      <c r="J107" s="63">
        <v>0</v>
      </c>
      <c r="K107" s="63">
        <v>0</v>
      </c>
      <c r="L107" s="56">
        <f t="shared" si="11"/>
        <v>0</v>
      </c>
      <c r="M107" s="59">
        <f t="shared" si="12"/>
        <v>0</v>
      </c>
      <c r="N107" s="205"/>
    </row>
    <row r="108" spans="1:14" ht="15">
      <c r="A108" s="10"/>
      <c r="B108" s="7" t="s">
        <v>611</v>
      </c>
      <c r="C108" s="18"/>
      <c r="D108" s="508"/>
      <c r="E108" s="63">
        <v>0</v>
      </c>
      <c r="F108" s="63">
        <v>0</v>
      </c>
      <c r="G108" s="63">
        <v>0</v>
      </c>
      <c r="H108" s="63">
        <v>0</v>
      </c>
      <c r="I108" s="63">
        <v>0</v>
      </c>
      <c r="J108" s="63">
        <v>0</v>
      </c>
      <c r="K108" s="63">
        <v>0</v>
      </c>
      <c r="L108" s="56">
        <f t="shared" si="11"/>
        <v>0</v>
      </c>
      <c r="M108" s="59">
        <f t="shared" si="12"/>
        <v>0</v>
      </c>
      <c r="N108" s="205"/>
    </row>
    <row r="109" spans="1:14" ht="15">
      <c r="A109" s="10"/>
      <c r="B109" s="18" t="s">
        <v>609</v>
      </c>
      <c r="C109" s="18"/>
      <c r="D109" s="508"/>
      <c r="E109" s="63">
        <v>0</v>
      </c>
      <c r="F109" s="63">
        <v>0</v>
      </c>
      <c r="G109" s="63">
        <v>0</v>
      </c>
      <c r="H109" s="63">
        <v>0</v>
      </c>
      <c r="I109" s="63">
        <v>0</v>
      </c>
      <c r="J109" s="63">
        <v>0</v>
      </c>
      <c r="K109" s="63">
        <v>0</v>
      </c>
      <c r="L109" s="56">
        <f t="shared" si="11"/>
        <v>0</v>
      </c>
      <c r="M109" s="59">
        <f t="shared" si="12"/>
        <v>0</v>
      </c>
      <c r="N109" s="205"/>
    </row>
    <row r="110" spans="1:14" ht="15">
      <c r="A110" s="10"/>
      <c r="B110" s="18" t="s">
        <v>639</v>
      </c>
      <c r="C110" s="18"/>
      <c r="D110" s="508"/>
      <c r="E110" s="63">
        <v>0</v>
      </c>
      <c r="F110" s="63">
        <v>0</v>
      </c>
      <c r="G110" s="63">
        <v>0</v>
      </c>
      <c r="H110" s="63">
        <v>0</v>
      </c>
      <c r="I110" s="63">
        <v>0</v>
      </c>
      <c r="J110" s="63">
        <v>0</v>
      </c>
      <c r="K110" s="63">
        <v>0</v>
      </c>
      <c r="L110" s="56">
        <f t="shared" si="11"/>
        <v>0</v>
      </c>
      <c r="M110" s="59">
        <f t="shared" si="12"/>
        <v>0</v>
      </c>
      <c r="N110" s="205"/>
    </row>
    <row r="111" spans="1:14" ht="15">
      <c r="A111" s="10"/>
      <c r="B111" s="7" t="s">
        <v>617</v>
      </c>
      <c r="C111" s="18"/>
      <c r="D111" s="508"/>
      <c r="E111" s="63">
        <v>0</v>
      </c>
      <c r="F111" s="63">
        <v>0</v>
      </c>
      <c r="G111" s="63">
        <v>0</v>
      </c>
      <c r="H111" s="63">
        <v>0</v>
      </c>
      <c r="I111" s="63">
        <v>0</v>
      </c>
      <c r="J111" s="63">
        <v>0</v>
      </c>
      <c r="K111" s="63">
        <v>0</v>
      </c>
      <c r="L111" s="56">
        <f t="shared" si="11"/>
        <v>0</v>
      </c>
      <c r="M111" s="59">
        <f t="shared" si="12"/>
        <v>0</v>
      </c>
      <c r="N111" s="205"/>
    </row>
    <row r="112" spans="1:14" ht="15">
      <c r="A112" s="10"/>
      <c r="B112" s="7" t="s">
        <v>614</v>
      </c>
      <c r="C112" s="18"/>
      <c r="D112" s="508"/>
      <c r="E112" s="63">
        <v>0</v>
      </c>
      <c r="F112" s="63">
        <v>0</v>
      </c>
      <c r="G112" s="63">
        <v>0</v>
      </c>
      <c r="H112" s="63">
        <v>0</v>
      </c>
      <c r="I112" s="63">
        <v>0</v>
      </c>
      <c r="J112" s="63">
        <v>0</v>
      </c>
      <c r="K112" s="63">
        <v>0</v>
      </c>
      <c r="L112" s="56">
        <f t="shared" si="11"/>
        <v>0</v>
      </c>
      <c r="M112" s="59">
        <f t="shared" si="12"/>
        <v>0</v>
      </c>
      <c r="N112" s="205"/>
    </row>
    <row r="113" spans="1:14" ht="15">
      <c r="A113" s="10"/>
      <c r="B113" s="7" t="s">
        <v>628</v>
      </c>
      <c r="C113" s="7"/>
      <c r="D113" s="8"/>
      <c r="E113" s="56">
        <v>0</v>
      </c>
      <c r="F113" s="56">
        <v>0</v>
      </c>
      <c r="G113" s="56">
        <v>0</v>
      </c>
      <c r="H113" s="56">
        <v>0</v>
      </c>
      <c r="I113" s="56">
        <v>0</v>
      </c>
      <c r="J113" s="56">
        <v>0</v>
      </c>
      <c r="K113" s="56">
        <v>0</v>
      </c>
      <c r="L113" s="56">
        <f t="shared" si="11"/>
        <v>0</v>
      </c>
      <c r="M113" s="59">
        <f t="shared" si="12"/>
        <v>0</v>
      </c>
      <c r="N113" s="205"/>
    </row>
    <row r="114" spans="1:14" ht="15">
      <c r="A114" s="10"/>
      <c r="B114" s="7"/>
      <c r="C114" s="7"/>
      <c r="D114" s="381" t="s">
        <v>607</v>
      </c>
      <c r="E114" s="382">
        <f aca="true" t="shared" si="13" ref="E114:L114">SUM(E105:E113)</f>
        <v>0</v>
      </c>
      <c r="F114" s="382">
        <f t="shared" si="13"/>
        <v>0</v>
      </c>
      <c r="G114" s="382">
        <f t="shared" si="13"/>
        <v>0</v>
      </c>
      <c r="H114" s="382">
        <f t="shared" si="13"/>
        <v>0</v>
      </c>
      <c r="I114" s="382">
        <f t="shared" si="13"/>
        <v>0</v>
      </c>
      <c r="J114" s="382">
        <f t="shared" si="13"/>
        <v>0</v>
      </c>
      <c r="K114" s="382">
        <f t="shared" si="13"/>
        <v>0</v>
      </c>
      <c r="L114" s="382">
        <f t="shared" si="13"/>
        <v>0</v>
      </c>
      <c r="M114" s="59"/>
      <c r="N114" s="205"/>
    </row>
    <row r="115" spans="1:14" ht="15">
      <c r="A115" s="10"/>
      <c r="B115" s="7"/>
      <c r="C115" s="7"/>
      <c r="D115" s="8"/>
      <c r="E115" s="56"/>
      <c r="F115" s="56"/>
      <c r="G115" s="56"/>
      <c r="H115" s="56"/>
      <c r="I115" s="274"/>
      <c r="J115" s="56"/>
      <c r="K115" s="56"/>
      <c r="L115" s="56"/>
      <c r="M115" s="59"/>
      <c r="N115" s="205"/>
    </row>
    <row r="116" spans="1:14" ht="15">
      <c r="A116" s="6" t="s">
        <v>604</v>
      </c>
      <c r="B116" s="7"/>
      <c r="C116" s="7"/>
      <c r="D116" s="8"/>
      <c r="E116" s="56"/>
      <c r="F116" s="56"/>
      <c r="G116" s="56"/>
      <c r="H116" s="56"/>
      <c r="I116" s="274"/>
      <c r="J116" s="56"/>
      <c r="K116" s="56"/>
      <c r="L116" s="56"/>
      <c r="M116" s="59"/>
      <c r="N116" s="205"/>
    </row>
    <row r="117" spans="1:14" ht="15">
      <c r="A117" s="10"/>
      <c r="B117" s="7" t="s">
        <v>618</v>
      </c>
      <c r="C117" s="7"/>
      <c r="D117" s="8"/>
      <c r="E117" s="63">
        <v>0</v>
      </c>
      <c r="F117" s="63">
        <v>0</v>
      </c>
      <c r="G117" s="63">
        <v>0</v>
      </c>
      <c r="H117" s="63">
        <v>0</v>
      </c>
      <c r="I117" s="63">
        <v>0</v>
      </c>
      <c r="J117" s="63">
        <v>0</v>
      </c>
      <c r="K117" s="63">
        <v>0</v>
      </c>
      <c r="L117" s="56">
        <f aca="true" t="shared" si="14" ref="L117:L128">SUM(E117:H117)-K117</f>
        <v>0</v>
      </c>
      <c r="M117" s="59">
        <f aca="true" t="shared" si="15" ref="M117:M128">IF(K117=0,0,L117/K117)</f>
        <v>0</v>
      </c>
      <c r="N117" s="205"/>
    </row>
    <row r="118" spans="1:14" ht="15">
      <c r="A118" s="10"/>
      <c r="B118" s="18" t="s">
        <v>619</v>
      </c>
      <c r="C118" s="7"/>
      <c r="D118" s="8"/>
      <c r="E118" s="63">
        <v>0</v>
      </c>
      <c r="F118" s="63">
        <v>0</v>
      </c>
      <c r="G118" s="63">
        <v>0</v>
      </c>
      <c r="H118" s="63">
        <v>0</v>
      </c>
      <c r="I118" s="63">
        <v>0</v>
      </c>
      <c r="J118" s="63">
        <v>0</v>
      </c>
      <c r="K118" s="63">
        <v>0</v>
      </c>
      <c r="L118" s="56">
        <f t="shared" si="14"/>
        <v>0</v>
      </c>
      <c r="M118" s="59">
        <f t="shared" si="15"/>
        <v>0</v>
      </c>
      <c r="N118" s="205"/>
    </row>
    <row r="119" spans="1:14" ht="15">
      <c r="A119" s="10"/>
      <c r="B119" s="18" t="s">
        <v>620</v>
      </c>
      <c r="C119" s="7"/>
      <c r="D119" s="8"/>
      <c r="E119" s="63">
        <v>0</v>
      </c>
      <c r="F119" s="63">
        <v>0</v>
      </c>
      <c r="G119" s="63">
        <v>0</v>
      </c>
      <c r="H119" s="63">
        <v>0</v>
      </c>
      <c r="I119" s="63">
        <v>0</v>
      </c>
      <c r="J119" s="63">
        <v>0</v>
      </c>
      <c r="K119" s="63">
        <v>0</v>
      </c>
      <c r="L119" s="56">
        <f t="shared" si="14"/>
        <v>0</v>
      </c>
      <c r="M119" s="59">
        <f t="shared" si="15"/>
        <v>0</v>
      </c>
      <c r="N119" s="205"/>
    </row>
    <row r="120" spans="1:14" ht="15">
      <c r="A120" s="10"/>
      <c r="B120" s="7" t="s">
        <v>621</v>
      </c>
      <c r="C120" s="7"/>
      <c r="D120" s="8"/>
      <c r="E120" s="63">
        <v>0</v>
      </c>
      <c r="F120" s="63">
        <v>0</v>
      </c>
      <c r="G120" s="63">
        <v>0</v>
      </c>
      <c r="H120" s="63">
        <v>0</v>
      </c>
      <c r="I120" s="63">
        <v>0</v>
      </c>
      <c r="J120" s="63">
        <v>0</v>
      </c>
      <c r="K120" s="63">
        <v>0</v>
      </c>
      <c r="L120" s="56">
        <f t="shared" si="14"/>
        <v>0</v>
      </c>
      <c r="M120" s="59">
        <f t="shared" si="15"/>
        <v>0</v>
      </c>
      <c r="N120" s="205"/>
    </row>
    <row r="121" spans="1:14" ht="15">
      <c r="A121" s="10"/>
      <c r="B121" s="18" t="s">
        <v>622</v>
      </c>
      <c r="C121" s="7"/>
      <c r="D121" s="8"/>
      <c r="E121" s="63">
        <v>0</v>
      </c>
      <c r="F121" s="63">
        <v>0</v>
      </c>
      <c r="G121" s="63">
        <v>0</v>
      </c>
      <c r="H121" s="63">
        <v>0</v>
      </c>
      <c r="I121" s="63">
        <v>0</v>
      </c>
      <c r="J121" s="63">
        <v>0</v>
      </c>
      <c r="K121" s="63">
        <v>0</v>
      </c>
      <c r="L121" s="56">
        <f t="shared" si="14"/>
        <v>0</v>
      </c>
      <c r="M121" s="59">
        <f t="shared" si="15"/>
        <v>0</v>
      </c>
      <c r="N121" s="205"/>
    </row>
    <row r="122" spans="1:14" ht="15">
      <c r="A122" s="10"/>
      <c r="B122" s="18" t="s">
        <v>623</v>
      </c>
      <c r="C122" s="7"/>
      <c r="D122" s="8"/>
      <c r="E122" s="63">
        <v>0</v>
      </c>
      <c r="F122" s="63">
        <v>0</v>
      </c>
      <c r="G122" s="63">
        <v>0</v>
      </c>
      <c r="H122" s="63">
        <v>0</v>
      </c>
      <c r="I122" s="63">
        <v>0</v>
      </c>
      <c r="J122" s="63">
        <v>0</v>
      </c>
      <c r="K122" s="63">
        <v>0</v>
      </c>
      <c r="L122" s="56">
        <f t="shared" si="14"/>
        <v>0</v>
      </c>
      <c r="M122" s="59">
        <f t="shared" si="15"/>
        <v>0</v>
      </c>
      <c r="N122" s="205"/>
    </row>
    <row r="123" spans="1:14" ht="15">
      <c r="A123" s="10"/>
      <c r="B123" s="7" t="s">
        <v>624</v>
      </c>
      <c r="C123" s="7"/>
      <c r="D123" s="8"/>
      <c r="E123" s="63">
        <v>0</v>
      </c>
      <c r="F123" s="63">
        <v>0</v>
      </c>
      <c r="G123" s="63">
        <v>0</v>
      </c>
      <c r="H123" s="63">
        <v>0</v>
      </c>
      <c r="I123" s="63">
        <v>0</v>
      </c>
      <c r="J123" s="63">
        <v>0</v>
      </c>
      <c r="K123" s="63">
        <v>0</v>
      </c>
      <c r="L123" s="56">
        <f t="shared" si="14"/>
        <v>0</v>
      </c>
      <c r="M123" s="59">
        <f t="shared" si="15"/>
        <v>0</v>
      </c>
      <c r="N123" s="205"/>
    </row>
    <row r="124" spans="1:14" ht="15">
      <c r="A124" s="10"/>
      <c r="B124" s="7" t="s">
        <v>68</v>
      </c>
      <c r="C124" s="7"/>
      <c r="D124" s="8"/>
      <c r="E124" s="63">
        <v>0</v>
      </c>
      <c r="F124" s="63">
        <v>0</v>
      </c>
      <c r="G124" s="63">
        <v>0</v>
      </c>
      <c r="H124" s="63">
        <v>0</v>
      </c>
      <c r="I124" s="63">
        <v>0</v>
      </c>
      <c r="J124" s="63">
        <v>0</v>
      </c>
      <c r="K124" s="63">
        <v>0</v>
      </c>
      <c r="L124" s="56">
        <f t="shared" si="14"/>
        <v>0</v>
      </c>
      <c r="M124" s="59">
        <f t="shared" si="15"/>
        <v>0</v>
      </c>
      <c r="N124" s="205"/>
    </row>
    <row r="125" spans="1:14" ht="15">
      <c r="A125" s="10"/>
      <c r="B125" s="7" t="s">
        <v>625</v>
      </c>
      <c r="C125" s="7"/>
      <c r="D125" s="8"/>
      <c r="E125" s="56">
        <v>0</v>
      </c>
      <c r="F125" s="56">
        <v>0</v>
      </c>
      <c r="G125" s="56">
        <v>0</v>
      </c>
      <c r="H125" s="56">
        <v>0</v>
      </c>
      <c r="I125" s="56">
        <v>0</v>
      </c>
      <c r="J125" s="56">
        <v>0</v>
      </c>
      <c r="K125" s="56">
        <v>0</v>
      </c>
      <c r="L125" s="56">
        <f t="shared" si="14"/>
        <v>0</v>
      </c>
      <c r="M125" s="59">
        <f t="shared" si="15"/>
        <v>0</v>
      </c>
      <c r="N125" s="205"/>
    </row>
    <row r="126" spans="1:14" ht="15">
      <c r="A126" s="10"/>
      <c r="B126" s="7" t="s">
        <v>626</v>
      </c>
      <c r="C126" s="7"/>
      <c r="D126" s="8"/>
      <c r="E126" s="63">
        <v>0</v>
      </c>
      <c r="F126" s="63">
        <v>0</v>
      </c>
      <c r="G126" s="63">
        <v>0</v>
      </c>
      <c r="H126" s="63">
        <v>0</v>
      </c>
      <c r="I126" s="63">
        <v>0</v>
      </c>
      <c r="J126" s="63">
        <v>0</v>
      </c>
      <c r="K126" s="63">
        <v>0</v>
      </c>
      <c r="L126" s="56">
        <f t="shared" si="14"/>
        <v>0</v>
      </c>
      <c r="M126" s="59">
        <f t="shared" si="15"/>
        <v>0</v>
      </c>
      <c r="N126" s="205"/>
    </row>
    <row r="127" spans="1:14" ht="15">
      <c r="A127" s="10"/>
      <c r="B127" s="7" t="s">
        <v>627</v>
      </c>
      <c r="C127" s="7"/>
      <c r="D127" s="8"/>
      <c r="E127" s="63">
        <v>0</v>
      </c>
      <c r="F127" s="63">
        <v>0</v>
      </c>
      <c r="G127" s="63">
        <v>0</v>
      </c>
      <c r="H127" s="63">
        <v>0</v>
      </c>
      <c r="I127" s="63">
        <v>0</v>
      </c>
      <c r="J127" s="63">
        <v>0</v>
      </c>
      <c r="K127" s="63">
        <v>0</v>
      </c>
      <c r="L127" s="56">
        <f t="shared" si="14"/>
        <v>0</v>
      </c>
      <c r="M127" s="59">
        <f t="shared" si="15"/>
        <v>0</v>
      </c>
      <c r="N127" s="205"/>
    </row>
    <row r="128" spans="1:14" ht="15">
      <c r="A128" s="10"/>
      <c r="B128" s="7" t="s">
        <v>628</v>
      </c>
      <c r="C128" s="7"/>
      <c r="D128" s="8"/>
      <c r="E128" s="56">
        <v>0</v>
      </c>
      <c r="F128" s="56">
        <v>0</v>
      </c>
      <c r="G128" s="56">
        <v>0</v>
      </c>
      <c r="H128" s="56">
        <v>0</v>
      </c>
      <c r="I128" s="56">
        <v>0</v>
      </c>
      <c r="J128" s="56">
        <v>0</v>
      </c>
      <c r="K128" s="56">
        <v>0</v>
      </c>
      <c r="L128" s="56">
        <f t="shared" si="14"/>
        <v>0</v>
      </c>
      <c r="M128" s="59">
        <f t="shared" si="15"/>
        <v>0</v>
      </c>
      <c r="N128" s="205"/>
    </row>
    <row r="129" spans="1:14" ht="15">
      <c r="A129" s="42"/>
      <c r="B129" s="3"/>
      <c r="C129" s="3"/>
      <c r="D129" s="511" t="s">
        <v>608</v>
      </c>
      <c r="E129" s="382">
        <f aca="true" t="shared" si="16" ref="E129:L129">SUM(E117:E128)</f>
        <v>0</v>
      </c>
      <c r="F129" s="382">
        <f t="shared" si="16"/>
        <v>0</v>
      </c>
      <c r="G129" s="382">
        <f t="shared" si="16"/>
        <v>0</v>
      </c>
      <c r="H129" s="382">
        <f t="shared" si="16"/>
        <v>0</v>
      </c>
      <c r="I129" s="382">
        <f t="shared" si="16"/>
        <v>0</v>
      </c>
      <c r="J129" s="382">
        <f t="shared" si="16"/>
        <v>0</v>
      </c>
      <c r="K129" s="382">
        <f t="shared" si="16"/>
        <v>0</v>
      </c>
      <c r="L129" s="382">
        <f t="shared" si="16"/>
        <v>0</v>
      </c>
      <c r="M129" s="59"/>
      <c r="N129" s="205"/>
    </row>
    <row r="130" spans="1:13" ht="15">
      <c r="A130" s="22"/>
      <c r="B130" s="32"/>
      <c r="C130" s="32"/>
      <c r="D130" s="32"/>
      <c r="E130" s="32"/>
      <c r="F130" s="32"/>
      <c r="G130" s="32"/>
      <c r="H130" s="32"/>
      <c r="I130" s="32"/>
      <c r="J130" s="32"/>
      <c r="K130" s="32"/>
      <c r="L130" s="32"/>
      <c r="M130" s="32"/>
    </row>
    <row r="131" spans="1:14" s="1" customFormat="1" ht="17.25">
      <c r="A131" s="792" t="s">
        <v>582</v>
      </c>
      <c r="B131" s="792"/>
      <c r="C131" s="792"/>
      <c r="D131" s="792"/>
      <c r="E131" s="792"/>
      <c r="F131" s="792"/>
      <c r="G131" s="792"/>
      <c r="H131" s="792"/>
      <c r="I131" s="792"/>
      <c r="J131" s="792"/>
      <c r="K131" s="792"/>
      <c r="L131" s="792"/>
      <c r="M131" s="792"/>
      <c r="N131" s="792"/>
    </row>
    <row r="132" spans="1:14" s="161" customFormat="1" ht="19.5">
      <c r="A132" s="793" t="s">
        <v>185</v>
      </c>
      <c r="B132" s="793"/>
      <c r="C132" s="793"/>
      <c r="D132" s="793"/>
      <c r="E132" s="793"/>
      <c r="F132" s="793"/>
      <c r="G132" s="793"/>
      <c r="H132" s="793"/>
      <c r="I132" s="793"/>
      <c r="J132" s="793"/>
      <c r="K132" s="793"/>
      <c r="L132" s="793"/>
      <c r="M132" s="793"/>
      <c r="N132" s="793"/>
    </row>
    <row r="133" spans="1:14" ht="15.75" customHeight="1">
      <c r="A133" s="621" t="s">
        <v>187</v>
      </c>
      <c r="B133" s="622"/>
      <c r="C133" s="622"/>
      <c r="D133" s="623"/>
      <c r="E133" s="627" t="s">
        <v>392</v>
      </c>
      <c r="F133" s="627" t="s">
        <v>393</v>
      </c>
      <c r="G133" s="627" t="s">
        <v>394</v>
      </c>
      <c r="H133" s="627" t="s">
        <v>395</v>
      </c>
      <c r="I133" s="272" t="s">
        <v>264</v>
      </c>
      <c r="J133" s="272" t="s">
        <v>265</v>
      </c>
      <c r="K133" s="627" t="s">
        <v>396</v>
      </c>
      <c r="L133" s="629" t="s">
        <v>397</v>
      </c>
      <c r="M133" s="630"/>
      <c r="N133" s="795" t="s">
        <v>191</v>
      </c>
    </row>
    <row r="134" spans="1:14" ht="15">
      <c r="A134" s="624"/>
      <c r="B134" s="625"/>
      <c r="C134" s="625"/>
      <c r="D134" s="626"/>
      <c r="E134" s="628"/>
      <c r="F134" s="628"/>
      <c r="G134" s="628"/>
      <c r="H134" s="628"/>
      <c r="I134" s="273" t="s">
        <v>346</v>
      </c>
      <c r="J134" s="273" t="s">
        <v>345</v>
      </c>
      <c r="K134" s="628"/>
      <c r="L134" s="50" t="s">
        <v>19</v>
      </c>
      <c r="M134" s="50" t="s">
        <v>18</v>
      </c>
      <c r="N134" s="796"/>
    </row>
    <row r="135" spans="1:14" ht="15">
      <c r="A135" s="6" t="s">
        <v>44</v>
      </c>
      <c r="B135" s="7"/>
      <c r="C135" s="7"/>
      <c r="D135" s="8"/>
      <c r="E135" s="9"/>
      <c r="F135" s="9"/>
      <c r="G135" s="9"/>
      <c r="H135" s="9"/>
      <c r="I135" s="9"/>
      <c r="J135" s="9"/>
      <c r="K135" s="9"/>
      <c r="L135" s="47"/>
      <c r="M135" s="47"/>
      <c r="N135" s="191"/>
    </row>
    <row r="136" spans="1:14" ht="15">
      <c r="A136" s="10"/>
      <c r="B136" s="18" t="s">
        <v>45</v>
      </c>
      <c r="C136" s="18"/>
      <c r="D136" s="12"/>
      <c r="E136" s="56"/>
      <c r="F136" s="56"/>
      <c r="G136" s="56"/>
      <c r="H136" s="56"/>
      <c r="I136" s="56"/>
      <c r="J136" s="56"/>
      <c r="K136" s="56"/>
      <c r="L136" s="47"/>
      <c r="M136" s="47"/>
      <c r="N136" s="190"/>
    </row>
    <row r="137" spans="1:14" ht="15">
      <c r="A137" s="10"/>
      <c r="B137" s="18"/>
      <c r="C137" s="18" t="s">
        <v>46</v>
      </c>
      <c r="D137" s="12"/>
      <c r="E137" s="63">
        <v>0</v>
      </c>
      <c r="F137" s="63">
        <v>0</v>
      </c>
      <c r="G137" s="63">
        <v>0</v>
      </c>
      <c r="H137" s="63">
        <v>0</v>
      </c>
      <c r="I137" s="274">
        <f aca="true" t="shared" si="17" ref="I137:I144">SUM(E137:H137)</f>
        <v>0</v>
      </c>
      <c r="J137" s="63">
        <v>0</v>
      </c>
      <c r="K137" s="63">
        <v>0</v>
      </c>
      <c r="L137" s="56">
        <f aca="true" t="shared" si="18" ref="L137:L144">SUM(E137:H137)-K137</f>
        <v>0</v>
      </c>
      <c r="M137" s="59">
        <f aca="true" t="shared" si="19" ref="M137:M144">IF(K137=0,0,L137/K137)</f>
        <v>0</v>
      </c>
      <c r="N137" s="205"/>
    </row>
    <row r="138" spans="1:14" ht="15">
      <c r="A138" s="10"/>
      <c r="B138" s="18"/>
      <c r="C138" s="18" t="s">
        <v>47</v>
      </c>
      <c r="D138" s="12"/>
      <c r="E138" s="63">
        <v>0</v>
      </c>
      <c r="F138" s="63">
        <v>0</v>
      </c>
      <c r="G138" s="63">
        <v>0</v>
      </c>
      <c r="H138" s="63">
        <v>0</v>
      </c>
      <c r="I138" s="274">
        <f t="shared" si="17"/>
        <v>0</v>
      </c>
      <c r="J138" s="63">
        <v>0</v>
      </c>
      <c r="K138" s="63">
        <v>0</v>
      </c>
      <c r="L138" s="56">
        <f t="shared" si="18"/>
        <v>0</v>
      </c>
      <c r="M138" s="59">
        <f t="shared" si="19"/>
        <v>0</v>
      </c>
      <c r="N138" s="205"/>
    </row>
    <row r="139" spans="1:14" ht="15">
      <c r="A139" s="10"/>
      <c r="B139" s="18"/>
      <c r="C139" s="18" t="s">
        <v>48</v>
      </c>
      <c r="D139" s="12"/>
      <c r="E139" s="63">
        <v>0</v>
      </c>
      <c r="F139" s="63">
        <v>0</v>
      </c>
      <c r="G139" s="63">
        <v>0</v>
      </c>
      <c r="H139" s="63">
        <v>0</v>
      </c>
      <c r="I139" s="274">
        <f t="shared" si="17"/>
        <v>0</v>
      </c>
      <c r="J139" s="63">
        <v>0</v>
      </c>
      <c r="K139" s="63">
        <v>0</v>
      </c>
      <c r="L139" s="56">
        <f t="shared" si="18"/>
        <v>0</v>
      </c>
      <c r="M139" s="59">
        <f t="shared" si="19"/>
        <v>0</v>
      </c>
      <c r="N139" s="205"/>
    </row>
    <row r="140" spans="1:14" ht="15">
      <c r="A140" s="10"/>
      <c r="B140" s="18"/>
      <c r="C140" s="18" t="s">
        <v>241</v>
      </c>
      <c r="D140" s="12"/>
      <c r="E140" s="63">
        <v>0</v>
      </c>
      <c r="F140" s="63">
        <v>0</v>
      </c>
      <c r="G140" s="63">
        <v>0</v>
      </c>
      <c r="H140" s="63">
        <v>0</v>
      </c>
      <c r="I140" s="274">
        <f t="shared" si="17"/>
        <v>0</v>
      </c>
      <c r="J140" s="63">
        <v>0</v>
      </c>
      <c r="K140" s="63">
        <v>0</v>
      </c>
      <c r="L140" s="56">
        <f t="shared" si="18"/>
        <v>0</v>
      </c>
      <c r="M140" s="59">
        <f t="shared" si="19"/>
        <v>0</v>
      </c>
      <c r="N140" s="205"/>
    </row>
    <row r="141" spans="1:14" ht="15">
      <c r="A141" s="10"/>
      <c r="B141" s="18"/>
      <c r="C141" s="18" t="s">
        <v>89</v>
      </c>
      <c r="D141" s="12"/>
      <c r="E141" s="63">
        <v>0</v>
      </c>
      <c r="F141" s="63">
        <v>0</v>
      </c>
      <c r="G141" s="63">
        <v>0</v>
      </c>
      <c r="H141" s="63">
        <v>0</v>
      </c>
      <c r="I141" s="274">
        <f t="shared" si="17"/>
        <v>0</v>
      </c>
      <c r="J141" s="63">
        <v>0</v>
      </c>
      <c r="K141" s="63">
        <v>0</v>
      </c>
      <c r="L141" s="56">
        <f t="shared" si="18"/>
        <v>0</v>
      </c>
      <c r="M141" s="59">
        <f t="shared" si="19"/>
        <v>0</v>
      </c>
      <c r="N141" s="205"/>
    </row>
    <row r="142" spans="1:14" ht="15">
      <c r="A142" s="10"/>
      <c r="B142" s="7"/>
      <c r="C142" s="18" t="s">
        <v>49</v>
      </c>
      <c r="D142" s="8"/>
      <c r="E142" s="63">
        <v>0</v>
      </c>
      <c r="F142" s="63">
        <v>0</v>
      </c>
      <c r="G142" s="63">
        <v>0</v>
      </c>
      <c r="H142" s="63">
        <v>0</v>
      </c>
      <c r="I142" s="274">
        <f t="shared" si="17"/>
        <v>0</v>
      </c>
      <c r="J142" s="63">
        <v>0</v>
      </c>
      <c r="K142" s="63">
        <v>0</v>
      </c>
      <c r="L142" s="56">
        <f t="shared" si="18"/>
        <v>0</v>
      </c>
      <c r="M142" s="59">
        <f t="shared" si="19"/>
        <v>0</v>
      </c>
      <c r="N142" s="205"/>
    </row>
    <row r="143" spans="1:14" ht="15">
      <c r="A143" s="10"/>
      <c r="B143" s="7"/>
      <c r="C143" s="7" t="s">
        <v>15</v>
      </c>
      <c r="D143" s="8"/>
      <c r="E143" s="63">
        <v>0</v>
      </c>
      <c r="F143" s="63">
        <v>0</v>
      </c>
      <c r="G143" s="63">
        <v>0</v>
      </c>
      <c r="H143" s="63">
        <v>0</v>
      </c>
      <c r="I143" s="274">
        <f t="shared" si="17"/>
        <v>0</v>
      </c>
      <c r="J143" s="63">
        <v>0</v>
      </c>
      <c r="K143" s="63">
        <v>0</v>
      </c>
      <c r="L143" s="56">
        <f t="shared" si="18"/>
        <v>0</v>
      </c>
      <c r="M143" s="59">
        <f t="shared" si="19"/>
        <v>0</v>
      </c>
      <c r="N143" s="205"/>
    </row>
    <row r="144" spans="1:14" ht="15">
      <c r="A144" s="33"/>
      <c r="B144" s="18" t="s">
        <v>20</v>
      </c>
      <c r="C144" s="18"/>
      <c r="D144" s="12"/>
      <c r="E144" s="63">
        <v>0</v>
      </c>
      <c r="F144" s="63">
        <v>0</v>
      </c>
      <c r="G144" s="63">
        <v>0</v>
      </c>
      <c r="H144" s="63">
        <v>0</v>
      </c>
      <c r="I144" s="274">
        <f t="shared" si="17"/>
        <v>0</v>
      </c>
      <c r="J144" s="63">
        <v>0</v>
      </c>
      <c r="K144" s="63">
        <v>0</v>
      </c>
      <c r="L144" s="56">
        <f t="shared" si="18"/>
        <v>0</v>
      </c>
      <c r="M144" s="59">
        <f t="shared" si="19"/>
        <v>0</v>
      </c>
      <c r="N144" s="205"/>
    </row>
    <row r="145" spans="1:14" ht="15">
      <c r="A145" s="33"/>
      <c r="B145" s="18" t="s">
        <v>14</v>
      </c>
      <c r="C145" s="18"/>
      <c r="D145" s="12"/>
      <c r="E145" s="56"/>
      <c r="F145" s="56"/>
      <c r="G145" s="56"/>
      <c r="H145" s="56"/>
      <c r="I145" s="274"/>
      <c r="J145" s="56"/>
      <c r="K145" s="56"/>
      <c r="L145" s="56"/>
      <c r="M145" s="59"/>
      <c r="N145" s="205"/>
    </row>
    <row r="146" spans="1:14" ht="15">
      <c r="A146" s="33"/>
      <c r="B146" s="18"/>
      <c r="C146" s="18" t="s">
        <v>464</v>
      </c>
      <c r="D146" s="12"/>
      <c r="E146" s="63">
        <v>0</v>
      </c>
      <c r="F146" s="63">
        <v>0</v>
      </c>
      <c r="G146" s="63">
        <v>0</v>
      </c>
      <c r="H146" s="63">
        <v>0</v>
      </c>
      <c r="I146" s="274">
        <f aca="true" t="shared" si="20" ref="I146:I154">SUM(E146:H146)</f>
        <v>0</v>
      </c>
      <c r="J146" s="63">
        <v>0</v>
      </c>
      <c r="K146" s="63">
        <v>0</v>
      </c>
      <c r="L146" s="56">
        <f aca="true" t="shared" si="21" ref="L146:L154">SUM(E146:H146)-K146</f>
        <v>0</v>
      </c>
      <c r="M146" s="59">
        <f aca="true" t="shared" si="22" ref="M146:M154">IF(K146=0,0,L146/K146)</f>
        <v>0</v>
      </c>
      <c r="N146" s="205"/>
    </row>
    <row r="147" spans="1:14" ht="15">
      <c r="A147" s="33"/>
      <c r="B147" s="18"/>
      <c r="C147" s="18" t="s">
        <v>50</v>
      </c>
      <c r="D147" s="12"/>
      <c r="E147" s="63">
        <v>0</v>
      </c>
      <c r="F147" s="63">
        <v>0</v>
      </c>
      <c r="G147" s="63">
        <v>0</v>
      </c>
      <c r="H147" s="63">
        <v>0</v>
      </c>
      <c r="I147" s="274">
        <f t="shared" si="20"/>
        <v>0</v>
      </c>
      <c r="J147" s="63">
        <v>0</v>
      </c>
      <c r="K147" s="63">
        <v>0</v>
      </c>
      <c r="L147" s="56">
        <f t="shared" si="21"/>
        <v>0</v>
      </c>
      <c r="M147" s="59">
        <f t="shared" si="22"/>
        <v>0</v>
      </c>
      <c r="N147" s="205"/>
    </row>
    <row r="148" spans="1:14" ht="15">
      <c r="A148" s="33"/>
      <c r="B148" s="18"/>
      <c r="C148" s="18" t="s">
        <v>93</v>
      </c>
      <c r="D148" s="12"/>
      <c r="E148" s="63">
        <v>0</v>
      </c>
      <c r="F148" s="63">
        <v>0</v>
      </c>
      <c r="G148" s="63">
        <v>0</v>
      </c>
      <c r="H148" s="63">
        <v>0</v>
      </c>
      <c r="I148" s="274">
        <f t="shared" si="20"/>
        <v>0</v>
      </c>
      <c r="J148" s="63">
        <v>0</v>
      </c>
      <c r="K148" s="63">
        <v>0</v>
      </c>
      <c r="L148" s="56">
        <f t="shared" si="21"/>
        <v>0</v>
      </c>
      <c r="M148" s="59">
        <f t="shared" si="22"/>
        <v>0</v>
      </c>
      <c r="N148" s="205"/>
    </row>
    <row r="149" spans="1:14" ht="15">
      <c r="A149" s="33"/>
      <c r="B149" s="18"/>
      <c r="C149" s="18" t="s">
        <v>15</v>
      </c>
      <c r="D149" s="12"/>
      <c r="E149" s="63">
        <v>0</v>
      </c>
      <c r="F149" s="63">
        <v>0</v>
      </c>
      <c r="G149" s="63">
        <v>0</v>
      </c>
      <c r="H149" s="63">
        <v>0</v>
      </c>
      <c r="I149" s="274">
        <f t="shared" si="20"/>
        <v>0</v>
      </c>
      <c r="J149" s="63">
        <v>0</v>
      </c>
      <c r="K149" s="63">
        <v>0</v>
      </c>
      <c r="L149" s="56">
        <f t="shared" si="21"/>
        <v>0</v>
      </c>
      <c r="M149" s="59">
        <f t="shared" si="22"/>
        <v>0</v>
      </c>
      <c r="N149" s="205"/>
    </row>
    <row r="150" spans="1:14" ht="15">
      <c r="A150" s="33"/>
      <c r="B150" s="7" t="s">
        <v>13</v>
      </c>
      <c r="C150" s="18"/>
      <c r="D150" s="12"/>
      <c r="E150" s="63">
        <v>0</v>
      </c>
      <c r="F150" s="63">
        <v>0</v>
      </c>
      <c r="G150" s="63">
        <v>0</v>
      </c>
      <c r="H150" s="63">
        <v>0</v>
      </c>
      <c r="I150" s="274">
        <f t="shared" si="20"/>
        <v>0</v>
      </c>
      <c r="J150" s="63">
        <v>0</v>
      </c>
      <c r="K150" s="63">
        <v>0</v>
      </c>
      <c r="L150" s="56">
        <f t="shared" si="21"/>
        <v>0</v>
      </c>
      <c r="M150" s="59">
        <f t="shared" si="22"/>
        <v>0</v>
      </c>
      <c r="N150" s="205"/>
    </row>
    <row r="151" spans="1:14" ht="15">
      <c r="A151" s="33"/>
      <c r="B151" s="34" t="s">
        <v>21</v>
      </c>
      <c r="C151" s="35"/>
      <c r="D151" s="36"/>
      <c r="E151" s="63">
        <v>0</v>
      </c>
      <c r="F151" s="63">
        <v>0</v>
      </c>
      <c r="G151" s="63">
        <v>0</v>
      </c>
      <c r="H151" s="63">
        <v>0</v>
      </c>
      <c r="I151" s="274">
        <f t="shared" si="20"/>
        <v>0</v>
      </c>
      <c r="J151" s="63">
        <v>0</v>
      </c>
      <c r="K151" s="63">
        <v>0</v>
      </c>
      <c r="L151" s="56">
        <f t="shared" si="21"/>
        <v>0</v>
      </c>
      <c r="M151" s="59">
        <f t="shared" si="22"/>
        <v>0</v>
      </c>
      <c r="N151" s="205"/>
    </row>
    <row r="152" spans="1:14" ht="15">
      <c r="A152" s="33"/>
      <c r="B152" s="7" t="s">
        <v>51</v>
      </c>
      <c r="C152" s="35"/>
      <c r="D152" s="36"/>
      <c r="E152" s="63">
        <v>0</v>
      </c>
      <c r="F152" s="63">
        <v>0</v>
      </c>
      <c r="G152" s="63">
        <v>0</v>
      </c>
      <c r="H152" s="63">
        <v>0</v>
      </c>
      <c r="I152" s="274">
        <f t="shared" si="20"/>
        <v>0</v>
      </c>
      <c r="J152" s="63">
        <v>0</v>
      </c>
      <c r="K152" s="63">
        <v>0</v>
      </c>
      <c r="L152" s="56">
        <f t="shared" si="21"/>
        <v>0</v>
      </c>
      <c r="M152" s="59">
        <f t="shared" si="22"/>
        <v>0</v>
      </c>
      <c r="N152" s="205"/>
    </row>
    <row r="153" spans="1:14" ht="15">
      <c r="A153" s="33"/>
      <c r="B153" s="34" t="s">
        <v>616</v>
      </c>
      <c r="C153" s="35"/>
      <c r="D153" s="36"/>
      <c r="E153" s="63">
        <v>0</v>
      </c>
      <c r="F153" s="63">
        <v>0</v>
      </c>
      <c r="G153" s="63">
        <v>0</v>
      </c>
      <c r="H153" s="63">
        <v>0</v>
      </c>
      <c r="I153" s="274">
        <f t="shared" si="20"/>
        <v>0</v>
      </c>
      <c r="J153" s="63">
        <v>0</v>
      </c>
      <c r="K153" s="63">
        <v>0</v>
      </c>
      <c r="L153" s="56">
        <f t="shared" si="21"/>
        <v>0</v>
      </c>
      <c r="M153" s="59">
        <f t="shared" si="22"/>
        <v>0</v>
      </c>
      <c r="N153" s="205"/>
    </row>
    <row r="154" spans="1:14" ht="15">
      <c r="A154" s="33"/>
      <c r="B154" s="34" t="s">
        <v>15</v>
      </c>
      <c r="C154" s="35"/>
      <c r="D154" s="36"/>
      <c r="E154" s="63">
        <v>0</v>
      </c>
      <c r="F154" s="63">
        <v>0</v>
      </c>
      <c r="G154" s="63">
        <v>0</v>
      </c>
      <c r="H154" s="63">
        <v>0</v>
      </c>
      <c r="I154" s="274">
        <f t="shared" si="20"/>
        <v>0</v>
      </c>
      <c r="J154" s="63">
        <v>0</v>
      </c>
      <c r="K154" s="63">
        <v>0</v>
      </c>
      <c r="L154" s="56">
        <f t="shared" si="21"/>
        <v>0</v>
      </c>
      <c r="M154" s="59">
        <f t="shared" si="22"/>
        <v>0</v>
      </c>
      <c r="N154" s="205"/>
    </row>
    <row r="155" spans="1:14" ht="15">
      <c r="A155" s="33"/>
      <c r="B155" s="18"/>
      <c r="C155" s="18"/>
      <c r="D155" s="392" t="s">
        <v>526</v>
      </c>
      <c r="E155" s="382">
        <f aca="true" t="shared" si="23" ref="E155:L155">SUM(E137:E154)</f>
        <v>0</v>
      </c>
      <c r="F155" s="382">
        <f t="shared" si="23"/>
        <v>0</v>
      </c>
      <c r="G155" s="382">
        <f t="shared" si="23"/>
        <v>0</v>
      </c>
      <c r="H155" s="382">
        <f t="shared" si="23"/>
        <v>0</v>
      </c>
      <c r="I155" s="382">
        <f t="shared" si="23"/>
        <v>0</v>
      </c>
      <c r="J155" s="382">
        <f t="shared" si="23"/>
        <v>0</v>
      </c>
      <c r="K155" s="382">
        <f t="shared" si="23"/>
        <v>0</v>
      </c>
      <c r="L155" s="382">
        <f t="shared" si="23"/>
        <v>0</v>
      </c>
      <c r="M155" s="59"/>
      <c r="N155" s="205"/>
    </row>
    <row r="156" spans="1:14" ht="15">
      <c r="A156" s="33"/>
      <c r="B156" s="18"/>
      <c r="C156" s="18"/>
      <c r="D156" s="509"/>
      <c r="E156" s="63"/>
      <c r="F156" s="63"/>
      <c r="G156" s="63"/>
      <c r="H156" s="63"/>
      <c r="I156" s="63"/>
      <c r="J156" s="63"/>
      <c r="K156" s="63"/>
      <c r="L156" s="63"/>
      <c r="M156" s="59"/>
      <c r="N156" s="205"/>
    </row>
    <row r="157" spans="1:14" ht="15">
      <c r="A157" s="6" t="s">
        <v>40</v>
      </c>
      <c r="B157" s="7"/>
      <c r="C157" s="7"/>
      <c r="D157" s="8"/>
      <c r="E157" s="56"/>
      <c r="F157" s="56"/>
      <c r="G157" s="56"/>
      <c r="H157" s="56"/>
      <c r="I157" s="274"/>
      <c r="J157" s="56"/>
      <c r="K157" s="56"/>
      <c r="L157" s="56"/>
      <c r="M157" s="59"/>
      <c r="N157" s="205"/>
    </row>
    <row r="158" spans="1:14" ht="15">
      <c r="A158" s="10"/>
      <c r="B158" s="7" t="s">
        <v>41</v>
      </c>
      <c r="C158" s="7"/>
      <c r="D158" s="7"/>
      <c r="E158" s="63">
        <v>0</v>
      </c>
      <c r="F158" s="63">
        <v>0</v>
      </c>
      <c r="G158" s="63">
        <v>0</v>
      </c>
      <c r="H158" s="63">
        <v>0</v>
      </c>
      <c r="I158" s="274">
        <f>SUM(E158:H158)</f>
        <v>0</v>
      </c>
      <c r="J158" s="63">
        <v>0</v>
      </c>
      <c r="K158" s="63">
        <v>0</v>
      </c>
      <c r="L158" s="56">
        <f>SUM(E158:H158)-K158</f>
        <v>0</v>
      </c>
      <c r="M158" s="59">
        <f>IF(K158=0,0,L158/K158)</f>
        <v>0</v>
      </c>
      <c r="N158" s="205"/>
    </row>
    <row r="159" spans="1:14" ht="15">
      <c r="A159" s="10"/>
      <c r="B159" s="7" t="s">
        <v>43</v>
      </c>
      <c r="C159" s="7"/>
      <c r="D159" s="118"/>
      <c r="E159" s="279">
        <v>0</v>
      </c>
      <c r="F159" s="63">
        <v>0</v>
      </c>
      <c r="G159" s="63">
        <v>0</v>
      </c>
      <c r="H159" s="63">
        <v>0</v>
      </c>
      <c r="I159" s="274">
        <f>SUM(E159:H159)</f>
        <v>0</v>
      </c>
      <c r="J159" s="63">
        <v>0</v>
      </c>
      <c r="K159" s="63">
        <v>0</v>
      </c>
      <c r="L159" s="56">
        <f>SUM(E159:H159)-K159</f>
        <v>0</v>
      </c>
      <c r="M159" s="59">
        <f>IF(K159=0,0,L159/K159)</f>
        <v>0</v>
      </c>
      <c r="N159" s="205"/>
    </row>
    <row r="160" spans="1:13" ht="15">
      <c r="A160" s="30"/>
      <c r="B160" s="3"/>
      <c r="C160" s="5"/>
      <c r="D160" s="410" t="s">
        <v>525</v>
      </c>
      <c r="E160" s="382">
        <f aca="true" t="shared" si="24" ref="E160:L160">SUM(E158:E159)</f>
        <v>0</v>
      </c>
      <c r="F160" s="382">
        <f t="shared" si="24"/>
        <v>0</v>
      </c>
      <c r="G160" s="382">
        <f t="shared" si="24"/>
        <v>0</v>
      </c>
      <c r="H160" s="382">
        <f t="shared" si="24"/>
        <v>0</v>
      </c>
      <c r="I160" s="382">
        <f t="shared" si="24"/>
        <v>0</v>
      </c>
      <c r="J160" s="382">
        <f t="shared" si="24"/>
        <v>0</v>
      </c>
      <c r="K160" s="382">
        <f t="shared" si="24"/>
        <v>0</v>
      </c>
      <c r="L160" s="382">
        <f t="shared" si="24"/>
        <v>0</v>
      </c>
      <c r="M160" s="411"/>
    </row>
    <row r="161" spans="1:14" ht="15">
      <c r="A161" s="14"/>
      <c r="B161" s="15"/>
      <c r="C161" s="15"/>
      <c r="D161" s="16"/>
      <c r="E161" s="57"/>
      <c r="F161" s="57"/>
      <c r="G161" s="57"/>
      <c r="H161" s="57"/>
      <c r="I161" s="57"/>
      <c r="J161" s="57"/>
      <c r="K161" s="57"/>
      <c r="L161" s="57"/>
      <c r="M161" s="68"/>
      <c r="N161" s="206"/>
    </row>
    <row r="162" spans="1:13" ht="15">
      <c r="A162" s="41" t="s">
        <v>243</v>
      </c>
      <c r="B162" s="40"/>
      <c r="C162" s="40"/>
      <c r="D162" s="45"/>
      <c r="E162" s="62">
        <f aca="true" t="shared" si="25" ref="E162:L162">+E155+E160+E99+E114+E129+E72</f>
        <v>0</v>
      </c>
      <c r="F162" s="62">
        <f t="shared" si="25"/>
        <v>0</v>
      </c>
      <c r="G162" s="62">
        <f t="shared" si="25"/>
        <v>0</v>
      </c>
      <c r="H162" s="62">
        <f t="shared" si="25"/>
        <v>0</v>
      </c>
      <c r="I162" s="62">
        <f t="shared" si="25"/>
        <v>0</v>
      </c>
      <c r="J162" s="62">
        <f t="shared" si="25"/>
        <v>0</v>
      </c>
      <c r="K162" s="62">
        <f t="shared" si="25"/>
        <v>0</v>
      </c>
      <c r="L162" s="62">
        <f t="shared" si="25"/>
        <v>0</v>
      </c>
      <c r="M162" s="69">
        <f>IF(K162=0,0,L162/K162)</f>
        <v>0</v>
      </c>
    </row>
    <row r="163" spans="1:15" ht="15">
      <c r="A163" s="10"/>
      <c r="B163" s="7"/>
      <c r="C163" s="7"/>
      <c r="D163" s="7"/>
      <c r="E163" s="7"/>
      <c r="F163" s="7"/>
      <c r="G163" s="7"/>
      <c r="H163" s="7"/>
      <c r="I163" s="7"/>
      <c r="J163" s="7"/>
      <c r="K163" s="7"/>
      <c r="L163" s="7"/>
      <c r="M163" s="7"/>
      <c r="N163" s="7"/>
      <c r="O163" s="7"/>
    </row>
    <row r="164" spans="1:13" ht="15">
      <c r="A164" s="43" t="s">
        <v>54</v>
      </c>
      <c r="B164" s="43"/>
      <c r="C164" s="41"/>
      <c r="D164" s="187"/>
      <c r="E164" s="62">
        <f aca="true" t="shared" si="26" ref="E164:K164">E62-E162</f>
        <v>0</v>
      </c>
      <c r="F164" s="62">
        <f t="shared" si="26"/>
        <v>0</v>
      </c>
      <c r="G164" s="62">
        <f t="shared" si="26"/>
        <v>0</v>
      </c>
      <c r="H164" s="62">
        <f t="shared" si="26"/>
        <v>0</v>
      </c>
      <c r="I164" s="62">
        <f t="shared" si="26"/>
        <v>0</v>
      </c>
      <c r="J164" s="62">
        <f t="shared" si="26"/>
        <v>0</v>
      </c>
      <c r="K164" s="62">
        <f t="shared" si="26"/>
        <v>0</v>
      </c>
      <c r="L164" s="62">
        <f aca="true" t="shared" si="27" ref="L164:L173">SUM(E164:H164)-K164</f>
        <v>0</v>
      </c>
      <c r="M164" s="69">
        <f aca="true" t="shared" si="28" ref="M164:M173">IF(K164=0,0,L164/K164)</f>
        <v>0</v>
      </c>
    </row>
    <row r="165" spans="1:14" ht="15">
      <c r="A165" s="9" t="s">
        <v>55</v>
      </c>
      <c r="B165" s="9"/>
      <c r="C165" s="9"/>
      <c r="D165" s="13"/>
      <c r="E165" s="63">
        <v>0</v>
      </c>
      <c r="F165" s="63">
        <v>0</v>
      </c>
      <c r="G165" s="63">
        <v>0</v>
      </c>
      <c r="H165" s="63">
        <v>0</v>
      </c>
      <c r="I165" s="274">
        <f aca="true" t="shared" si="29" ref="I165:I172">SUM(E165:H165)</f>
        <v>0</v>
      </c>
      <c r="J165" s="63">
        <v>0</v>
      </c>
      <c r="K165" s="63">
        <v>0</v>
      </c>
      <c r="L165" s="56">
        <f t="shared" si="27"/>
        <v>0</v>
      </c>
      <c r="M165" s="59">
        <f t="shared" si="28"/>
        <v>0</v>
      </c>
      <c r="N165" s="207"/>
    </row>
    <row r="166" spans="1:14" ht="15">
      <c r="A166" s="9" t="s">
        <v>91</v>
      </c>
      <c r="B166" s="9"/>
      <c r="C166" s="9"/>
      <c r="D166" s="13"/>
      <c r="E166" s="63">
        <v>0</v>
      </c>
      <c r="F166" s="63">
        <v>0</v>
      </c>
      <c r="G166" s="63">
        <v>0</v>
      </c>
      <c r="H166" s="63">
        <v>0</v>
      </c>
      <c r="I166" s="274">
        <f t="shared" si="29"/>
        <v>0</v>
      </c>
      <c r="J166" s="63">
        <v>0</v>
      </c>
      <c r="K166" s="63">
        <v>0</v>
      </c>
      <c r="L166" s="56">
        <f t="shared" si="27"/>
        <v>0</v>
      </c>
      <c r="M166" s="59">
        <f t="shared" si="28"/>
        <v>0</v>
      </c>
      <c r="N166" s="205"/>
    </row>
    <row r="167" spans="1:14" ht="15">
      <c r="A167" s="9" t="s">
        <v>576</v>
      </c>
      <c r="B167" s="9"/>
      <c r="C167" s="9"/>
      <c r="D167" s="13"/>
      <c r="E167" s="63">
        <v>0</v>
      </c>
      <c r="F167" s="63">
        <v>0</v>
      </c>
      <c r="G167" s="63">
        <v>0</v>
      </c>
      <c r="H167" s="63">
        <v>0</v>
      </c>
      <c r="I167" s="274">
        <f t="shared" si="29"/>
        <v>0</v>
      </c>
      <c r="J167" s="63">
        <v>0</v>
      </c>
      <c r="K167" s="63">
        <v>0</v>
      </c>
      <c r="L167" s="56">
        <f t="shared" si="27"/>
        <v>0</v>
      </c>
      <c r="M167" s="59">
        <f t="shared" si="28"/>
        <v>0</v>
      </c>
      <c r="N167" s="205"/>
    </row>
    <row r="168" spans="1:14" ht="15">
      <c r="A168" s="9" t="s">
        <v>577</v>
      </c>
      <c r="B168" s="9"/>
      <c r="C168" s="9"/>
      <c r="D168" s="13"/>
      <c r="E168" s="63">
        <v>0</v>
      </c>
      <c r="F168" s="63">
        <v>0</v>
      </c>
      <c r="G168" s="63">
        <v>0</v>
      </c>
      <c r="H168" s="63">
        <v>0</v>
      </c>
      <c r="I168" s="274">
        <f t="shared" si="29"/>
        <v>0</v>
      </c>
      <c r="J168" s="63">
        <v>0</v>
      </c>
      <c r="K168" s="63">
        <v>0</v>
      </c>
      <c r="L168" s="56">
        <f t="shared" si="27"/>
        <v>0</v>
      </c>
      <c r="M168" s="59">
        <f t="shared" si="28"/>
        <v>0</v>
      </c>
      <c r="N168" s="205"/>
    </row>
    <row r="169" spans="1:14" ht="15">
      <c r="A169" s="9" t="s">
        <v>578</v>
      </c>
      <c r="B169" s="9"/>
      <c r="C169" s="9"/>
      <c r="D169" s="13"/>
      <c r="E169" s="63">
        <v>0</v>
      </c>
      <c r="F169" s="63">
        <v>0</v>
      </c>
      <c r="G169" s="63">
        <v>0</v>
      </c>
      <c r="H169" s="63">
        <v>0</v>
      </c>
      <c r="I169" s="274">
        <f t="shared" si="29"/>
        <v>0</v>
      </c>
      <c r="J169" s="63">
        <v>0</v>
      </c>
      <c r="K169" s="63">
        <v>0</v>
      </c>
      <c r="L169" s="56">
        <f t="shared" si="27"/>
        <v>0</v>
      </c>
      <c r="M169" s="59">
        <f t="shared" si="28"/>
        <v>0</v>
      </c>
      <c r="N169" s="205"/>
    </row>
    <row r="170" spans="1:14" ht="15">
      <c r="A170" s="9" t="s">
        <v>579</v>
      </c>
      <c r="B170" s="9"/>
      <c r="C170" s="9"/>
      <c r="D170" s="13"/>
      <c r="E170" s="63">
        <v>0</v>
      </c>
      <c r="F170" s="63">
        <v>0</v>
      </c>
      <c r="G170" s="63">
        <v>0</v>
      </c>
      <c r="H170" s="63">
        <v>0</v>
      </c>
      <c r="I170" s="274">
        <f t="shared" si="29"/>
        <v>0</v>
      </c>
      <c r="J170" s="63">
        <v>0</v>
      </c>
      <c r="K170" s="63">
        <v>0</v>
      </c>
      <c r="L170" s="56">
        <f t="shared" si="27"/>
        <v>0</v>
      </c>
      <c r="M170" s="59">
        <f t="shared" si="28"/>
        <v>0</v>
      </c>
      <c r="N170" s="205"/>
    </row>
    <row r="171" spans="1:14" ht="15">
      <c r="A171" s="9" t="s">
        <v>575</v>
      </c>
      <c r="B171" s="9"/>
      <c r="C171" s="9"/>
      <c r="D171" s="13"/>
      <c r="E171" s="63">
        <v>0</v>
      </c>
      <c r="F171" s="63">
        <v>0</v>
      </c>
      <c r="G171" s="63">
        <v>0</v>
      </c>
      <c r="H171" s="63">
        <v>0</v>
      </c>
      <c r="I171" s="274">
        <f t="shared" si="29"/>
        <v>0</v>
      </c>
      <c r="J171" s="63">
        <v>0</v>
      </c>
      <c r="K171" s="63">
        <v>0</v>
      </c>
      <c r="L171" s="56">
        <f t="shared" si="27"/>
        <v>0</v>
      </c>
      <c r="M171" s="59">
        <f t="shared" si="28"/>
        <v>0</v>
      </c>
      <c r="N171" s="205"/>
    </row>
    <row r="172" spans="1:14" ht="15.75" customHeight="1">
      <c r="A172" s="9" t="s">
        <v>58</v>
      </c>
      <c r="B172" s="9"/>
      <c r="C172" s="9"/>
      <c r="D172" s="13"/>
      <c r="E172" s="63">
        <v>0</v>
      </c>
      <c r="F172" s="63">
        <v>0</v>
      </c>
      <c r="G172" s="63">
        <v>0</v>
      </c>
      <c r="H172" s="63">
        <v>0</v>
      </c>
      <c r="I172" s="274">
        <f t="shared" si="29"/>
        <v>0</v>
      </c>
      <c r="J172" s="63">
        <v>0</v>
      </c>
      <c r="K172" s="63">
        <v>0</v>
      </c>
      <c r="L172" s="56">
        <f t="shared" si="27"/>
        <v>0</v>
      </c>
      <c r="M172" s="68">
        <f t="shared" si="28"/>
        <v>0</v>
      </c>
      <c r="N172" s="206"/>
    </row>
    <row r="173" spans="1:13" ht="15">
      <c r="A173" s="41" t="s">
        <v>144</v>
      </c>
      <c r="B173" s="40"/>
      <c r="C173" s="40"/>
      <c r="D173" s="45"/>
      <c r="E173" s="62">
        <f aca="true" t="shared" si="30" ref="E173:K173">+SUM(E165:E172)</f>
        <v>0</v>
      </c>
      <c r="F173" s="62">
        <f t="shared" si="30"/>
        <v>0</v>
      </c>
      <c r="G173" s="62">
        <f t="shared" si="30"/>
        <v>0</v>
      </c>
      <c r="H173" s="62">
        <f t="shared" si="30"/>
        <v>0</v>
      </c>
      <c r="I173" s="62">
        <f t="shared" si="30"/>
        <v>0</v>
      </c>
      <c r="J173" s="62">
        <f t="shared" si="30"/>
        <v>0</v>
      </c>
      <c r="K173" s="62">
        <f t="shared" si="30"/>
        <v>0</v>
      </c>
      <c r="L173" s="62">
        <f t="shared" si="27"/>
        <v>0</v>
      </c>
      <c r="M173" s="69">
        <f t="shared" si="28"/>
        <v>0</v>
      </c>
    </row>
    <row r="174" spans="1:13" ht="15">
      <c r="A174" s="37"/>
      <c r="B174" s="28"/>
      <c r="C174" s="28"/>
      <c r="D174" s="38"/>
      <c r="E174" s="24"/>
      <c r="F174" s="24"/>
      <c r="G174" s="24"/>
      <c r="H174" s="24"/>
      <c r="I174" s="24"/>
      <c r="J174" s="24"/>
      <c r="K174" s="24"/>
      <c r="L174" s="71"/>
      <c r="M174" s="59"/>
    </row>
    <row r="175" spans="1:13" ht="18" thickBot="1">
      <c r="A175" s="184" t="s">
        <v>603</v>
      </c>
      <c r="B175" s="27"/>
      <c r="C175" s="27"/>
      <c r="D175" s="39"/>
      <c r="E175" s="65">
        <f aca="true" t="shared" si="31" ref="E175:L175">E164+E165-E166+E167-E168-E172-E169-E170-E171</f>
        <v>0</v>
      </c>
      <c r="F175" s="65">
        <f t="shared" si="31"/>
        <v>0</v>
      </c>
      <c r="G175" s="65">
        <f t="shared" si="31"/>
        <v>0</v>
      </c>
      <c r="H175" s="65">
        <f t="shared" si="31"/>
        <v>0</v>
      </c>
      <c r="I175" s="65">
        <f t="shared" si="31"/>
        <v>0</v>
      </c>
      <c r="J175" s="65">
        <f t="shared" si="31"/>
        <v>0</v>
      </c>
      <c r="K175" s="65">
        <f t="shared" si="31"/>
        <v>0</v>
      </c>
      <c r="L175" s="65">
        <f t="shared" si="31"/>
        <v>0</v>
      </c>
      <c r="M175" s="70">
        <f>IF(K175=0,0,L175/K175)</f>
        <v>0</v>
      </c>
    </row>
    <row r="176" ht="14.25" thickTop="1"/>
  </sheetData>
  <sheetProtection/>
  <mergeCells count="50">
    <mergeCell ref="A45:N45"/>
    <mergeCell ref="A46:N46"/>
    <mergeCell ref="A47:D48"/>
    <mergeCell ref="E47:E48"/>
    <mergeCell ref="F47:F48"/>
    <mergeCell ref="G47:G48"/>
    <mergeCell ref="H47:H48"/>
    <mergeCell ref="K47:K48"/>
    <mergeCell ref="L47:M47"/>
    <mergeCell ref="N47:N48"/>
    <mergeCell ref="G66:G67"/>
    <mergeCell ref="F102:F103"/>
    <mergeCell ref="G102:G103"/>
    <mergeCell ref="K3:K4"/>
    <mergeCell ref="A3:D4"/>
    <mergeCell ref="E3:E4"/>
    <mergeCell ref="A66:D67"/>
    <mergeCell ref="H102:H103"/>
    <mergeCell ref="F3:F4"/>
    <mergeCell ref="G3:G4"/>
    <mergeCell ref="F66:F67"/>
    <mergeCell ref="L3:M3"/>
    <mergeCell ref="H3:H4"/>
    <mergeCell ref="E102:E103"/>
    <mergeCell ref="K102:K103"/>
    <mergeCell ref="L102:M102"/>
    <mergeCell ref="E66:E67"/>
    <mergeCell ref="K66:K67"/>
    <mergeCell ref="L66:M66"/>
    <mergeCell ref="H66:H67"/>
    <mergeCell ref="N102:N103"/>
    <mergeCell ref="N3:N4"/>
    <mergeCell ref="N66:N67"/>
    <mergeCell ref="A1:N1"/>
    <mergeCell ref="A2:N2"/>
    <mergeCell ref="A64:N64"/>
    <mergeCell ref="A65:N65"/>
    <mergeCell ref="A100:N100"/>
    <mergeCell ref="A101:N101"/>
    <mergeCell ref="A102:D103"/>
    <mergeCell ref="A131:N131"/>
    <mergeCell ref="A132:N132"/>
    <mergeCell ref="A133:D134"/>
    <mergeCell ref="E133:E134"/>
    <mergeCell ref="F133:F134"/>
    <mergeCell ref="G133:G134"/>
    <mergeCell ref="H133:H134"/>
    <mergeCell ref="K133:K134"/>
    <mergeCell ref="L133:M133"/>
    <mergeCell ref="N133:N134"/>
  </mergeCells>
  <printOptions horizontalCentered="1"/>
  <pageMargins left="0.3937007874015748" right="0.3937007874015748" top="0.7874015748031497" bottom="0.5905511811023623" header="0.3937007874015748" footer="0.3937007874015748"/>
  <pageSetup firstPageNumber="101" useFirstPageNumber="1" horizontalDpi="600" verticalDpi="600" orientation="landscape" paperSize="9" scale="70" r:id="rId1"/>
  <headerFooter alignWithMargins="0">
    <oddHeader>&amp;LLeyfiskerfi KSÍ</oddHeader>
    <oddFooter>&amp;L&amp;9Útgáfa 5 - 05/01/23</oddFooter>
  </headerFooter>
  <rowBreaks count="4" manualBreakCount="4">
    <brk id="44" max="13" man="1"/>
    <brk id="63" max="255" man="1"/>
    <brk id="99" max="255" man="1"/>
    <brk id="130" max="13" man="1"/>
  </rowBreaks>
</worksheet>
</file>

<file path=xl/worksheets/sheet13.xml><?xml version="1.0" encoding="utf-8"?>
<worksheet xmlns="http://schemas.openxmlformats.org/spreadsheetml/2006/main" xmlns:r="http://schemas.openxmlformats.org/officeDocument/2006/relationships">
  <dimension ref="A1:I93"/>
  <sheetViews>
    <sheetView workbookViewId="0" topLeftCell="A10">
      <selection activeCell="E10" sqref="E10"/>
    </sheetView>
  </sheetViews>
  <sheetFormatPr defaultColWidth="9.00390625" defaultRowHeight="14.25"/>
  <cols>
    <col min="1" max="1" width="1.875" style="46" customWidth="1"/>
    <col min="2" max="2" width="34.375" style="46" customWidth="1"/>
    <col min="3" max="6" width="10.625" style="46" customWidth="1"/>
    <col min="7" max="7" width="1.875" style="46" customWidth="1"/>
    <col min="8" max="8" width="10.625" style="46" customWidth="1"/>
    <col min="9" max="9" width="1.12109375" style="46" customWidth="1"/>
    <col min="10" max="16384" width="9.00390625" style="46" customWidth="1"/>
  </cols>
  <sheetData>
    <row r="1" spans="1:9" ht="15">
      <c r="A1" s="631" t="s">
        <v>435</v>
      </c>
      <c r="B1" s="631"/>
      <c r="C1" s="631"/>
      <c r="D1" s="631"/>
      <c r="E1" s="631"/>
      <c r="F1" s="631"/>
      <c r="G1" s="631"/>
      <c r="H1" s="631"/>
      <c r="I1" s="631"/>
    </row>
    <row r="2" spans="1:9" s="161" customFormat="1" ht="18">
      <c r="A2" s="620" t="s">
        <v>398</v>
      </c>
      <c r="B2" s="620"/>
      <c r="C2" s="620"/>
      <c r="D2" s="620"/>
      <c r="E2" s="620"/>
      <c r="F2" s="620"/>
      <c r="G2" s="620"/>
      <c r="H2" s="620"/>
      <c r="I2" s="620"/>
    </row>
    <row r="3" ht="6" customHeight="1" thickBot="1"/>
    <row r="4" spans="1:8" ht="15" thickBot="1">
      <c r="A4" s="41" t="s">
        <v>151</v>
      </c>
      <c r="B4" s="188"/>
      <c r="C4" s="105" t="s">
        <v>399</v>
      </c>
      <c r="D4" s="105" t="s">
        <v>400</v>
      </c>
      <c r="E4" s="105" t="s">
        <v>401</v>
      </c>
      <c r="F4" s="105" t="s">
        <v>402</v>
      </c>
      <c r="G4" s="106"/>
      <c r="H4" s="107" t="s">
        <v>403</v>
      </c>
    </row>
    <row r="5" ht="7.5" customHeight="1" thickBot="1"/>
    <row r="6" spans="1:9" ht="15">
      <c r="A6" s="108" t="s">
        <v>152</v>
      </c>
      <c r="B6" s="24"/>
      <c r="C6" s="254"/>
      <c r="D6" s="254"/>
      <c r="E6" s="254"/>
      <c r="F6" s="254"/>
      <c r="G6" s="255"/>
      <c r="H6" s="256"/>
      <c r="I6" s="257"/>
    </row>
    <row r="7" spans="1:9" ht="15">
      <c r="A7" s="192" t="s">
        <v>253</v>
      </c>
      <c r="B7" s="110"/>
      <c r="C7" s="258"/>
      <c r="D7" s="258"/>
      <c r="E7" s="258"/>
      <c r="F7" s="258"/>
      <c r="G7" s="257"/>
      <c r="H7" s="259"/>
      <c r="I7" s="257"/>
    </row>
    <row r="8" spans="1:9" ht="15">
      <c r="A8" s="193" t="s">
        <v>246</v>
      </c>
      <c r="B8" s="1"/>
      <c r="C8" s="260"/>
      <c r="D8" s="258"/>
      <c r="E8" s="258"/>
      <c r="F8" s="258"/>
      <c r="G8" s="257"/>
      <c r="H8" s="259"/>
      <c r="I8" s="257"/>
    </row>
    <row r="9" spans="1:9" ht="15">
      <c r="A9" s="111"/>
      <c r="B9" s="112" t="s">
        <v>62</v>
      </c>
      <c r="C9" s="258">
        <v>0</v>
      </c>
      <c r="D9" s="258">
        <v>0</v>
      </c>
      <c r="E9" s="258">
        <v>0</v>
      </c>
      <c r="F9" s="258">
        <v>0</v>
      </c>
      <c r="G9" s="257"/>
      <c r="H9" s="259">
        <f>SUM(C9:F9)</f>
        <v>0</v>
      </c>
      <c r="I9" s="257"/>
    </row>
    <row r="10" spans="1:9" ht="15">
      <c r="A10" s="111"/>
      <c r="B10" s="112" t="s">
        <v>245</v>
      </c>
      <c r="C10" s="258">
        <v>0</v>
      </c>
      <c r="D10" s="258">
        <v>0</v>
      </c>
      <c r="E10" s="258">
        <v>0</v>
      </c>
      <c r="F10" s="258">
        <v>0</v>
      </c>
      <c r="G10" s="257"/>
      <c r="H10" s="259">
        <f>SUM(C10:F10)</f>
        <v>0</v>
      </c>
      <c r="I10" s="257"/>
    </row>
    <row r="11" spans="1:9" ht="15">
      <c r="A11" s="109" t="s">
        <v>254</v>
      </c>
      <c r="B11" s="110"/>
      <c r="C11" s="258">
        <v>0</v>
      </c>
      <c r="D11" s="258">
        <v>0</v>
      </c>
      <c r="E11" s="258">
        <v>0</v>
      </c>
      <c r="F11" s="258">
        <v>0</v>
      </c>
      <c r="G11" s="257"/>
      <c r="H11" s="259">
        <f>SUM(C11:F11)</f>
        <v>0</v>
      </c>
      <c r="I11" s="257"/>
    </row>
    <row r="12" spans="1:9" ht="15">
      <c r="A12" s="194" t="s">
        <v>153</v>
      </c>
      <c r="B12" s="9"/>
      <c r="C12" s="258"/>
      <c r="D12" s="258"/>
      <c r="E12" s="258"/>
      <c r="F12" s="258"/>
      <c r="G12" s="257"/>
      <c r="H12" s="259"/>
      <c r="I12" s="257"/>
    </row>
    <row r="13" spans="1:9" ht="15">
      <c r="A13" s="109"/>
      <c r="B13" s="110" t="s">
        <v>154</v>
      </c>
      <c r="C13" s="258">
        <v>0</v>
      </c>
      <c r="D13" s="258">
        <v>0</v>
      </c>
      <c r="E13" s="258">
        <v>0</v>
      </c>
      <c r="F13" s="258">
        <v>0</v>
      </c>
      <c r="G13" s="257"/>
      <c r="H13" s="259">
        <f>SUM(C13:F13)</f>
        <v>0</v>
      </c>
      <c r="I13" s="257"/>
    </row>
    <row r="14" spans="1:9" ht="15">
      <c r="A14" s="109"/>
      <c r="B14" s="110" t="s">
        <v>155</v>
      </c>
      <c r="C14" s="258">
        <v>0</v>
      </c>
      <c r="D14" s="258">
        <v>0</v>
      </c>
      <c r="E14" s="258">
        <v>0</v>
      </c>
      <c r="F14" s="258">
        <v>0</v>
      </c>
      <c r="G14" s="257"/>
      <c r="H14" s="259">
        <f>SUM(C14:F14)</f>
        <v>0</v>
      </c>
      <c r="I14" s="257"/>
    </row>
    <row r="15" spans="1:9" ht="15">
      <c r="A15" s="109"/>
      <c r="B15" s="110" t="s">
        <v>83</v>
      </c>
      <c r="C15" s="258">
        <v>0</v>
      </c>
      <c r="D15" s="258">
        <v>0</v>
      </c>
      <c r="E15" s="258">
        <v>0</v>
      </c>
      <c r="F15" s="258">
        <v>0</v>
      </c>
      <c r="G15" s="257"/>
      <c r="H15" s="259">
        <f>SUM(C15:F15)</f>
        <v>0</v>
      </c>
      <c r="I15" s="257"/>
    </row>
    <row r="16" spans="1:9" ht="15">
      <c r="A16" s="194" t="s">
        <v>16</v>
      </c>
      <c r="B16" s="9"/>
      <c r="C16" s="258"/>
      <c r="D16" s="258"/>
      <c r="E16" s="258"/>
      <c r="F16" s="258"/>
      <c r="G16" s="257"/>
      <c r="H16" s="259"/>
      <c r="I16" s="257"/>
    </row>
    <row r="17" spans="1:9" ht="15">
      <c r="A17" s="113"/>
      <c r="B17" s="110" t="s">
        <v>188</v>
      </c>
      <c r="C17" s="258">
        <v>0</v>
      </c>
      <c r="D17" s="258">
        <v>0</v>
      </c>
      <c r="E17" s="258">
        <v>0</v>
      </c>
      <c r="F17" s="258">
        <v>0</v>
      </c>
      <c r="G17" s="257"/>
      <c r="H17" s="259">
        <f>SUM(C17:F17)</f>
        <v>0</v>
      </c>
      <c r="I17" s="257"/>
    </row>
    <row r="18" spans="1:9" ht="15">
      <c r="A18" s="113"/>
      <c r="B18" s="110" t="s">
        <v>74</v>
      </c>
      <c r="C18" s="258">
        <v>0</v>
      </c>
      <c r="D18" s="258">
        <v>0</v>
      </c>
      <c r="E18" s="258">
        <v>0</v>
      </c>
      <c r="F18" s="258">
        <v>0</v>
      </c>
      <c r="G18" s="257"/>
      <c r="H18" s="259">
        <f>SUM(C18:F18)</f>
        <v>0</v>
      </c>
      <c r="I18" s="257"/>
    </row>
    <row r="19" spans="1:9" ht="15">
      <c r="A19" s="113"/>
      <c r="B19" s="110" t="s">
        <v>12</v>
      </c>
      <c r="C19" s="258">
        <v>0</v>
      </c>
      <c r="D19" s="258">
        <v>0</v>
      </c>
      <c r="E19" s="258">
        <v>0</v>
      </c>
      <c r="F19" s="258">
        <v>0</v>
      </c>
      <c r="G19" s="257"/>
      <c r="H19" s="259">
        <f>SUM(C19:F19)</f>
        <v>0</v>
      </c>
      <c r="I19" s="257"/>
    </row>
    <row r="20" spans="1:9" ht="15">
      <c r="A20" s="113"/>
      <c r="B20" s="110" t="s">
        <v>92</v>
      </c>
      <c r="C20" s="258">
        <v>0</v>
      </c>
      <c r="D20" s="258">
        <v>0</v>
      </c>
      <c r="E20" s="258">
        <v>0</v>
      </c>
      <c r="F20" s="258">
        <v>0</v>
      </c>
      <c r="G20" s="257"/>
      <c r="H20" s="259">
        <f>SUM(C20:F20)</f>
        <v>0</v>
      </c>
      <c r="I20" s="257"/>
    </row>
    <row r="21" spans="1:9" ht="15">
      <c r="A21" s="113"/>
      <c r="B21" s="110" t="s">
        <v>156</v>
      </c>
      <c r="C21" s="258">
        <v>0</v>
      </c>
      <c r="D21" s="258">
        <v>0</v>
      </c>
      <c r="E21" s="258">
        <v>0</v>
      </c>
      <c r="F21" s="258">
        <v>0</v>
      </c>
      <c r="G21" s="257"/>
      <c r="H21" s="259">
        <f>SUM(C21:F21)</f>
        <v>0</v>
      </c>
      <c r="I21" s="257"/>
    </row>
    <row r="22" spans="1:9" ht="15">
      <c r="A22" s="194" t="s">
        <v>451</v>
      </c>
      <c r="B22" s="9"/>
      <c r="C22" s="258"/>
      <c r="D22" s="258"/>
      <c r="E22" s="258"/>
      <c r="F22" s="258"/>
      <c r="G22" s="257"/>
      <c r="H22" s="259"/>
      <c r="I22" s="257"/>
    </row>
    <row r="23" spans="1:9" ht="15">
      <c r="A23" s="113"/>
      <c r="B23" s="18" t="s">
        <v>452</v>
      </c>
      <c r="C23" s="260">
        <v>0</v>
      </c>
      <c r="D23" s="258">
        <v>0</v>
      </c>
      <c r="E23" s="258">
        <v>0</v>
      </c>
      <c r="F23" s="258">
        <v>0</v>
      </c>
      <c r="G23" s="257"/>
      <c r="H23" s="259">
        <f aca="true" t="shared" si="0" ref="H23:H31">SUM(C23:F23)</f>
        <v>0</v>
      </c>
      <c r="I23" s="257"/>
    </row>
    <row r="24" spans="1:9" ht="15">
      <c r="A24" s="113"/>
      <c r="B24" s="18" t="s">
        <v>453</v>
      </c>
      <c r="C24" s="260">
        <v>0</v>
      </c>
      <c r="D24" s="258">
        <v>0</v>
      </c>
      <c r="E24" s="258">
        <v>0</v>
      </c>
      <c r="F24" s="258">
        <v>0</v>
      </c>
      <c r="G24" s="257"/>
      <c r="H24" s="259">
        <f t="shared" si="0"/>
        <v>0</v>
      </c>
      <c r="I24" s="257"/>
    </row>
    <row r="25" spans="1:9" ht="15">
      <c r="A25" s="113"/>
      <c r="B25" s="18" t="s">
        <v>454</v>
      </c>
      <c r="C25" s="260">
        <v>0</v>
      </c>
      <c r="D25" s="258">
        <v>0</v>
      </c>
      <c r="E25" s="258">
        <v>0</v>
      </c>
      <c r="F25" s="258">
        <v>0</v>
      </c>
      <c r="G25" s="257"/>
      <c r="H25" s="259">
        <f t="shared" si="0"/>
        <v>0</v>
      </c>
      <c r="I25" s="257"/>
    </row>
    <row r="26" spans="1:9" ht="15">
      <c r="A26" s="113"/>
      <c r="B26" s="18" t="s">
        <v>455</v>
      </c>
      <c r="C26" s="260">
        <v>0</v>
      </c>
      <c r="D26" s="258">
        <v>0</v>
      </c>
      <c r="E26" s="258">
        <v>0</v>
      </c>
      <c r="F26" s="258">
        <v>0</v>
      </c>
      <c r="G26" s="257"/>
      <c r="H26" s="259">
        <f t="shared" si="0"/>
        <v>0</v>
      </c>
      <c r="I26" s="257"/>
    </row>
    <row r="27" spans="1:9" ht="15">
      <c r="A27" s="113"/>
      <c r="B27" s="46" t="s">
        <v>15</v>
      </c>
      <c r="C27" s="260">
        <v>0</v>
      </c>
      <c r="D27" s="258">
        <v>0</v>
      </c>
      <c r="E27" s="258">
        <v>0</v>
      </c>
      <c r="F27" s="258">
        <v>0</v>
      </c>
      <c r="G27" s="257"/>
      <c r="H27" s="259">
        <f t="shared" si="0"/>
        <v>0</v>
      </c>
      <c r="I27" s="257"/>
    </row>
    <row r="28" spans="1:9" ht="15">
      <c r="A28" s="9" t="s">
        <v>157</v>
      </c>
      <c r="B28" s="9"/>
      <c r="C28" s="258">
        <v>0</v>
      </c>
      <c r="D28" s="258">
        <v>0</v>
      </c>
      <c r="E28" s="258">
        <v>0</v>
      </c>
      <c r="F28" s="258">
        <v>0</v>
      </c>
      <c r="G28" s="257"/>
      <c r="H28" s="259">
        <f t="shared" si="0"/>
        <v>0</v>
      </c>
      <c r="I28" s="257"/>
    </row>
    <row r="29" spans="1:9" ht="15">
      <c r="A29" s="9" t="s">
        <v>158</v>
      </c>
      <c r="B29" s="9"/>
      <c r="C29" s="258">
        <v>0</v>
      </c>
      <c r="D29" s="258">
        <v>0</v>
      </c>
      <c r="E29" s="258">
        <v>0</v>
      </c>
      <c r="F29" s="258">
        <v>0</v>
      </c>
      <c r="G29" s="257"/>
      <c r="H29" s="259">
        <f t="shared" si="0"/>
        <v>0</v>
      </c>
      <c r="I29" s="257"/>
    </row>
    <row r="30" spans="1:9" ht="15">
      <c r="A30" s="9" t="s">
        <v>159</v>
      </c>
      <c r="B30" s="9"/>
      <c r="C30" s="258">
        <v>0</v>
      </c>
      <c r="D30" s="258">
        <v>0</v>
      </c>
      <c r="E30" s="258">
        <v>0</v>
      </c>
      <c r="F30" s="258">
        <v>0</v>
      </c>
      <c r="G30" s="257"/>
      <c r="H30" s="259">
        <f t="shared" si="0"/>
        <v>0</v>
      </c>
      <c r="I30" s="257"/>
    </row>
    <row r="31" spans="1:9" ht="15">
      <c r="A31" s="9" t="s">
        <v>160</v>
      </c>
      <c r="B31" s="9"/>
      <c r="C31" s="258">
        <v>0</v>
      </c>
      <c r="D31" s="258">
        <v>0</v>
      </c>
      <c r="E31" s="258">
        <v>0</v>
      </c>
      <c r="F31" s="258">
        <v>0</v>
      </c>
      <c r="G31" s="257"/>
      <c r="H31" s="259">
        <f t="shared" si="0"/>
        <v>0</v>
      </c>
      <c r="I31" s="257"/>
    </row>
    <row r="32" spans="1:9" ht="15">
      <c r="A32" s="194" t="s">
        <v>26</v>
      </c>
      <c r="B32" s="9"/>
      <c r="C32" s="258"/>
      <c r="D32" s="258"/>
      <c r="E32" s="258"/>
      <c r="F32" s="258"/>
      <c r="G32" s="257"/>
      <c r="H32" s="259"/>
      <c r="I32" s="257"/>
    </row>
    <row r="33" spans="1:9" ht="15">
      <c r="A33" s="113" t="s">
        <v>161</v>
      </c>
      <c r="B33" s="118" t="s">
        <v>461</v>
      </c>
      <c r="C33" s="258">
        <v>0</v>
      </c>
      <c r="D33" s="258">
        <v>0</v>
      </c>
      <c r="E33" s="258">
        <v>0</v>
      </c>
      <c r="F33" s="258">
        <v>0</v>
      </c>
      <c r="G33" s="257"/>
      <c r="H33" s="259">
        <f aca="true" t="shared" si="1" ref="H33:H42">SUM(C33:F33)</f>
        <v>0</v>
      </c>
      <c r="I33" s="257"/>
    </row>
    <row r="34" spans="1:9" ht="15">
      <c r="A34" s="113" t="s">
        <v>162</v>
      </c>
      <c r="B34" s="118" t="s">
        <v>459</v>
      </c>
      <c r="C34" s="258">
        <v>0</v>
      </c>
      <c r="D34" s="258">
        <v>0</v>
      </c>
      <c r="E34" s="258">
        <v>0</v>
      </c>
      <c r="F34" s="258">
        <v>0</v>
      </c>
      <c r="G34" s="257"/>
      <c r="H34" s="259">
        <f t="shared" si="1"/>
        <v>0</v>
      </c>
      <c r="I34" s="257"/>
    </row>
    <row r="35" spans="1:9" ht="15">
      <c r="A35" s="113" t="s">
        <v>163</v>
      </c>
      <c r="B35" s="118" t="s">
        <v>465</v>
      </c>
      <c r="C35" s="258">
        <v>0</v>
      </c>
      <c r="D35" s="258">
        <v>0</v>
      </c>
      <c r="E35" s="258">
        <v>0</v>
      </c>
      <c r="F35" s="258">
        <v>0</v>
      </c>
      <c r="G35" s="257"/>
      <c r="H35" s="259">
        <f t="shared" si="1"/>
        <v>0</v>
      </c>
      <c r="I35" s="257"/>
    </row>
    <row r="36" spans="1:9" ht="15">
      <c r="A36" s="113" t="s">
        <v>164</v>
      </c>
      <c r="B36" s="118" t="s">
        <v>458</v>
      </c>
      <c r="C36" s="258">
        <v>0</v>
      </c>
      <c r="D36" s="258">
        <v>0</v>
      </c>
      <c r="E36" s="258">
        <v>0</v>
      </c>
      <c r="F36" s="258">
        <v>0</v>
      </c>
      <c r="G36" s="257"/>
      <c r="H36" s="259">
        <f t="shared" si="1"/>
        <v>0</v>
      </c>
      <c r="I36" s="257"/>
    </row>
    <row r="37" spans="1:9" ht="15">
      <c r="A37" s="113" t="s">
        <v>165</v>
      </c>
      <c r="B37" s="118" t="s">
        <v>466</v>
      </c>
      <c r="C37" s="258">
        <v>0</v>
      </c>
      <c r="D37" s="258">
        <v>0</v>
      </c>
      <c r="E37" s="258">
        <v>0</v>
      </c>
      <c r="F37" s="258">
        <v>0</v>
      </c>
      <c r="G37" s="257"/>
      <c r="H37" s="259">
        <f t="shared" si="1"/>
        <v>0</v>
      </c>
      <c r="I37" s="257"/>
    </row>
    <row r="38" spans="1:9" ht="15">
      <c r="A38" s="113" t="s">
        <v>166</v>
      </c>
      <c r="B38" s="118" t="s">
        <v>53</v>
      </c>
      <c r="C38" s="258">
        <v>0</v>
      </c>
      <c r="D38" s="258">
        <v>0</v>
      </c>
      <c r="E38" s="258">
        <v>0</v>
      </c>
      <c r="F38" s="258">
        <v>0</v>
      </c>
      <c r="G38" s="257"/>
      <c r="H38" s="259">
        <f t="shared" si="1"/>
        <v>0</v>
      </c>
      <c r="I38" s="257"/>
    </row>
    <row r="39" spans="1:9" ht="15">
      <c r="A39" s="9" t="s">
        <v>55</v>
      </c>
      <c r="B39" s="9"/>
      <c r="C39" s="258">
        <v>0</v>
      </c>
      <c r="D39" s="258">
        <v>0</v>
      </c>
      <c r="E39" s="258">
        <v>0</v>
      </c>
      <c r="F39" s="258">
        <v>0</v>
      </c>
      <c r="G39" s="257"/>
      <c r="H39" s="259">
        <f t="shared" si="1"/>
        <v>0</v>
      </c>
      <c r="I39" s="257"/>
    </row>
    <row r="40" spans="1:9" ht="15">
      <c r="A40" s="33" t="s">
        <v>56</v>
      </c>
      <c r="B40" s="1"/>
      <c r="C40" s="260">
        <v>0</v>
      </c>
      <c r="D40" s="258">
        <v>0</v>
      </c>
      <c r="E40" s="258">
        <v>0</v>
      </c>
      <c r="F40" s="258">
        <v>0</v>
      </c>
      <c r="G40" s="257"/>
      <c r="H40" s="259">
        <f t="shared" si="1"/>
        <v>0</v>
      </c>
      <c r="I40" s="257"/>
    </row>
    <row r="41" spans="1:9" ht="15.75" thickBot="1">
      <c r="A41" s="9" t="s">
        <v>167</v>
      </c>
      <c r="B41" s="115"/>
      <c r="C41" s="258">
        <v>0</v>
      </c>
      <c r="D41" s="258">
        <v>0</v>
      </c>
      <c r="E41" s="258">
        <v>0</v>
      </c>
      <c r="F41" s="258">
        <v>0</v>
      </c>
      <c r="G41" s="257"/>
      <c r="H41" s="259">
        <f t="shared" si="1"/>
        <v>0</v>
      </c>
      <c r="I41" s="257"/>
    </row>
    <row r="42" spans="1:9" ht="15.75" thickBot="1" thickTop="1">
      <c r="A42" s="189" t="s">
        <v>168</v>
      </c>
      <c r="B42" s="117"/>
      <c r="C42" s="261">
        <f>SUM(C6:C41)</f>
        <v>0</v>
      </c>
      <c r="D42" s="261">
        <f>SUM(D6:D41)</f>
        <v>0</v>
      </c>
      <c r="E42" s="261">
        <f>SUM(E6:E41)</f>
        <v>0</v>
      </c>
      <c r="F42" s="261">
        <f>SUM(F6:F41)</f>
        <v>0</v>
      </c>
      <c r="G42" s="262"/>
      <c r="H42" s="263">
        <f t="shared" si="1"/>
        <v>0</v>
      </c>
      <c r="I42" s="257"/>
    </row>
    <row r="44" spans="1:9" ht="15">
      <c r="A44" s="631" t="s">
        <v>443</v>
      </c>
      <c r="B44" s="631"/>
      <c r="C44" s="631"/>
      <c r="D44" s="631"/>
      <c r="E44" s="631"/>
      <c r="F44" s="631"/>
      <c r="G44" s="631"/>
      <c r="H44" s="631"/>
      <c r="I44" s="631"/>
    </row>
    <row r="45" spans="1:9" s="161" customFormat="1" ht="18">
      <c r="A45" s="620" t="s">
        <v>398</v>
      </c>
      <c r="B45" s="620"/>
      <c r="C45" s="620"/>
      <c r="D45" s="620"/>
      <c r="E45" s="620"/>
      <c r="F45" s="620"/>
      <c r="G45" s="620"/>
      <c r="H45" s="620"/>
      <c r="I45" s="620"/>
    </row>
    <row r="46" ht="6" customHeight="1" thickBot="1"/>
    <row r="47" spans="1:8" ht="15" thickBot="1">
      <c r="A47" s="41" t="s">
        <v>151</v>
      </c>
      <c r="B47" s="188"/>
      <c r="C47" s="105" t="s">
        <v>399</v>
      </c>
      <c r="D47" s="105" t="s">
        <v>400</v>
      </c>
      <c r="E47" s="105" t="s">
        <v>401</v>
      </c>
      <c r="F47" s="105" t="s">
        <v>402</v>
      </c>
      <c r="G47" s="106"/>
      <c r="H47" s="107" t="s">
        <v>403</v>
      </c>
    </row>
    <row r="48" spans="1:8" ht="7.5" customHeight="1" thickBot="1">
      <c r="A48" s="17"/>
      <c r="B48" s="17"/>
      <c r="C48" s="17"/>
      <c r="D48" s="17"/>
      <c r="E48" s="17"/>
      <c r="F48" s="17"/>
      <c r="G48" s="17"/>
      <c r="H48" s="17"/>
    </row>
    <row r="49" spans="1:9" ht="15">
      <c r="A49" s="108" t="s">
        <v>169</v>
      </c>
      <c r="B49" s="24"/>
      <c r="C49" s="254"/>
      <c r="D49" s="254"/>
      <c r="E49" s="254"/>
      <c r="F49" s="254"/>
      <c r="G49" s="255"/>
      <c r="H49" s="264"/>
      <c r="I49" s="257"/>
    </row>
    <row r="50" spans="1:9" ht="15">
      <c r="A50" s="194" t="s">
        <v>248</v>
      </c>
      <c r="B50" s="9"/>
      <c r="C50" s="260"/>
      <c r="D50" s="260"/>
      <c r="E50" s="260"/>
      <c r="F50" s="260"/>
      <c r="G50" s="257"/>
      <c r="H50" s="259"/>
      <c r="I50" s="257"/>
    </row>
    <row r="51" spans="1:9" ht="15">
      <c r="A51" s="10"/>
      <c r="B51" s="118" t="s">
        <v>72</v>
      </c>
      <c r="C51" s="260">
        <v>0</v>
      </c>
      <c r="D51" s="260">
        <v>0</v>
      </c>
      <c r="E51" s="260">
        <v>0</v>
      </c>
      <c r="F51" s="260">
        <v>0</v>
      </c>
      <c r="G51" s="257"/>
      <c r="H51" s="259">
        <f>SUM(C51:F51)</f>
        <v>0</v>
      </c>
      <c r="I51" s="257"/>
    </row>
    <row r="52" spans="1:9" ht="15">
      <c r="A52" s="10"/>
      <c r="B52" s="118" t="s">
        <v>249</v>
      </c>
      <c r="C52" s="260">
        <v>0</v>
      </c>
      <c r="D52" s="260">
        <v>0</v>
      </c>
      <c r="E52" s="260">
        <v>0</v>
      </c>
      <c r="F52" s="260">
        <v>0</v>
      </c>
      <c r="G52" s="257"/>
      <c r="H52" s="259">
        <f>SUM(C52:F52)</f>
        <v>0</v>
      </c>
      <c r="I52" s="257"/>
    </row>
    <row r="53" spans="1:9" ht="15">
      <c r="A53" s="194" t="s">
        <v>81</v>
      </c>
      <c r="B53" s="195"/>
      <c r="C53" s="260"/>
      <c r="D53" s="260"/>
      <c r="E53" s="260"/>
      <c r="F53" s="260"/>
      <c r="G53" s="257"/>
      <c r="H53" s="259"/>
      <c r="I53" s="257"/>
    </row>
    <row r="54" spans="1:9" ht="15">
      <c r="A54" s="10" t="s">
        <v>247</v>
      </c>
      <c r="B54" s="196"/>
      <c r="C54" s="260">
        <v>0</v>
      </c>
      <c r="D54" s="260">
        <v>0</v>
      </c>
      <c r="E54" s="260">
        <v>0</v>
      </c>
      <c r="F54" s="260">
        <v>0</v>
      </c>
      <c r="G54" s="257"/>
      <c r="H54" s="259">
        <f>SUM(C54:F54)</f>
        <v>0</v>
      </c>
      <c r="I54" s="257"/>
    </row>
    <row r="55" spans="1:9" ht="15">
      <c r="A55" s="194" t="s">
        <v>153</v>
      </c>
      <c r="B55" s="9"/>
      <c r="C55" s="260"/>
      <c r="D55" s="260"/>
      <c r="E55" s="260"/>
      <c r="F55" s="260"/>
      <c r="G55" s="257"/>
      <c r="H55" s="259"/>
      <c r="I55" s="257"/>
    </row>
    <row r="56" spans="1:9" ht="15">
      <c r="A56" s="119"/>
      <c r="B56" s="110" t="s">
        <v>170</v>
      </c>
      <c r="C56" s="260">
        <v>0</v>
      </c>
      <c r="D56" s="260">
        <v>0</v>
      </c>
      <c r="E56" s="260">
        <v>0</v>
      </c>
      <c r="F56" s="260">
        <v>0</v>
      </c>
      <c r="G56" s="257"/>
      <c r="H56" s="259">
        <f>SUM(C56:F56)</f>
        <v>0</v>
      </c>
      <c r="I56" s="257"/>
    </row>
    <row r="57" spans="1:9" ht="15">
      <c r="A57" s="119"/>
      <c r="B57" s="110" t="s">
        <v>171</v>
      </c>
      <c r="C57" s="260">
        <v>0</v>
      </c>
      <c r="D57" s="260">
        <v>0</v>
      </c>
      <c r="E57" s="260">
        <v>0</v>
      </c>
      <c r="F57" s="260">
        <v>0</v>
      </c>
      <c r="G57" s="257"/>
      <c r="H57" s="259">
        <f>SUM(C57:F57)</f>
        <v>0</v>
      </c>
      <c r="I57" s="257"/>
    </row>
    <row r="58" spans="1:9" ht="15">
      <c r="A58" s="119"/>
      <c r="B58" s="110" t="s">
        <v>172</v>
      </c>
      <c r="C58" s="260">
        <v>0</v>
      </c>
      <c r="D58" s="260">
        <v>0</v>
      </c>
      <c r="E58" s="260">
        <v>0</v>
      </c>
      <c r="F58" s="260">
        <v>0</v>
      </c>
      <c r="G58" s="257"/>
      <c r="H58" s="259">
        <f>SUM(C58:F58)</f>
        <v>0</v>
      </c>
      <c r="I58" s="257"/>
    </row>
    <row r="59" spans="1:9" ht="15">
      <c r="A59" s="9" t="s">
        <v>173</v>
      </c>
      <c r="B59" s="9"/>
      <c r="C59" s="260">
        <v>0</v>
      </c>
      <c r="D59" s="260">
        <v>0</v>
      </c>
      <c r="E59" s="260">
        <v>0</v>
      </c>
      <c r="F59" s="260">
        <v>0</v>
      </c>
      <c r="G59" s="257"/>
      <c r="H59" s="259">
        <f>SUM(C59:F59)</f>
        <v>0</v>
      </c>
      <c r="I59" s="257"/>
    </row>
    <row r="60" spans="1:9" ht="15">
      <c r="A60" s="194" t="s">
        <v>174</v>
      </c>
      <c r="B60" s="9"/>
      <c r="C60" s="260"/>
      <c r="D60" s="260"/>
      <c r="E60" s="260"/>
      <c r="F60" s="260"/>
      <c r="G60" s="257"/>
      <c r="H60" s="259"/>
      <c r="I60" s="257"/>
    </row>
    <row r="61" spans="1:9" ht="15">
      <c r="A61" s="114" t="s">
        <v>268</v>
      </c>
      <c r="C61" s="260">
        <v>0</v>
      </c>
      <c r="D61" s="260">
        <v>0</v>
      </c>
      <c r="E61" s="260">
        <v>0</v>
      </c>
      <c r="F61" s="260">
        <v>0</v>
      </c>
      <c r="G61" s="257"/>
      <c r="H61" s="259">
        <f aca="true" t="shared" si="2" ref="H61:H66">SUM(C61:F61)</f>
        <v>0</v>
      </c>
      <c r="I61" s="257"/>
    </row>
    <row r="62" spans="1:9" ht="15">
      <c r="A62" s="114" t="s">
        <v>267</v>
      </c>
      <c r="B62" s="114"/>
      <c r="C62" s="260">
        <v>0</v>
      </c>
      <c r="D62" s="260">
        <v>0</v>
      </c>
      <c r="E62" s="260">
        <v>0</v>
      </c>
      <c r="F62" s="260">
        <v>0</v>
      </c>
      <c r="G62" s="257"/>
      <c r="H62" s="259">
        <f t="shared" si="2"/>
        <v>0</v>
      </c>
      <c r="I62" s="257"/>
    </row>
    <row r="63" spans="1:9" ht="15">
      <c r="A63" s="114" t="s">
        <v>52</v>
      </c>
      <c r="B63" s="114"/>
      <c r="C63" s="260">
        <v>0</v>
      </c>
      <c r="D63" s="260">
        <v>0</v>
      </c>
      <c r="E63" s="260">
        <v>0</v>
      </c>
      <c r="F63" s="260">
        <v>0</v>
      </c>
      <c r="G63" s="257"/>
      <c r="H63" s="259">
        <f t="shared" si="2"/>
        <v>0</v>
      </c>
      <c r="I63" s="257"/>
    </row>
    <row r="64" spans="1:9" ht="15">
      <c r="A64" s="114" t="s">
        <v>53</v>
      </c>
      <c r="B64" s="114"/>
      <c r="C64" s="260">
        <v>0</v>
      </c>
      <c r="D64" s="260">
        <v>0</v>
      </c>
      <c r="E64" s="260">
        <v>0</v>
      </c>
      <c r="F64" s="260">
        <v>0</v>
      </c>
      <c r="G64" s="257"/>
      <c r="H64" s="259">
        <f t="shared" si="2"/>
        <v>0</v>
      </c>
      <c r="I64" s="257"/>
    </row>
    <row r="65" spans="1:9" ht="15">
      <c r="A65" s="114" t="s">
        <v>90</v>
      </c>
      <c r="B65" s="114"/>
      <c r="C65" s="260">
        <v>0</v>
      </c>
      <c r="D65" s="260">
        <v>0</v>
      </c>
      <c r="E65" s="260">
        <v>0</v>
      </c>
      <c r="F65" s="260">
        <v>0</v>
      </c>
      <c r="G65" s="257"/>
      <c r="H65" s="259">
        <f t="shared" si="2"/>
        <v>0</v>
      </c>
      <c r="I65" s="257"/>
    </row>
    <row r="66" spans="1:9" ht="15">
      <c r="A66" s="114" t="s">
        <v>39</v>
      </c>
      <c r="B66" s="114"/>
      <c r="C66" s="260">
        <v>0</v>
      </c>
      <c r="D66" s="260">
        <v>0</v>
      </c>
      <c r="E66" s="260">
        <v>0</v>
      </c>
      <c r="F66" s="260">
        <v>0</v>
      </c>
      <c r="G66" s="257"/>
      <c r="H66" s="259">
        <f t="shared" si="2"/>
        <v>0</v>
      </c>
      <c r="I66" s="257"/>
    </row>
    <row r="67" spans="1:9" ht="15">
      <c r="A67" s="197" t="s">
        <v>44</v>
      </c>
      <c r="B67" s="114"/>
      <c r="C67" s="260"/>
      <c r="D67" s="260"/>
      <c r="E67" s="260"/>
      <c r="F67" s="260"/>
      <c r="G67" s="257"/>
      <c r="H67" s="259"/>
      <c r="I67" s="257"/>
    </row>
    <row r="68" spans="1:9" ht="15">
      <c r="A68" s="198" t="s">
        <v>45</v>
      </c>
      <c r="B68" s="198"/>
      <c r="C68" s="260"/>
      <c r="D68" s="260"/>
      <c r="E68" s="260"/>
      <c r="F68" s="260"/>
      <c r="G68" s="257"/>
      <c r="H68" s="259"/>
      <c r="I68" s="257"/>
    </row>
    <row r="69" spans="1:9" ht="15">
      <c r="A69" s="120" t="s">
        <v>46</v>
      </c>
      <c r="B69" s="114"/>
      <c r="C69" s="260">
        <v>0</v>
      </c>
      <c r="D69" s="260">
        <v>0</v>
      </c>
      <c r="E69" s="260">
        <v>0</v>
      </c>
      <c r="F69" s="260">
        <v>0</v>
      </c>
      <c r="G69" s="257"/>
      <c r="H69" s="259">
        <f aca="true" t="shared" si="3" ref="H69:H84">SUM(C69:F69)</f>
        <v>0</v>
      </c>
      <c r="I69" s="257"/>
    </row>
    <row r="70" spans="1:9" ht="15">
      <c r="A70" s="120" t="s">
        <v>47</v>
      </c>
      <c r="B70" s="114"/>
      <c r="C70" s="260">
        <v>0</v>
      </c>
      <c r="D70" s="260">
        <v>0</v>
      </c>
      <c r="E70" s="260">
        <v>0</v>
      </c>
      <c r="F70" s="260">
        <v>0</v>
      </c>
      <c r="G70" s="257"/>
      <c r="H70" s="259">
        <f t="shared" si="3"/>
        <v>0</v>
      </c>
      <c r="I70" s="257"/>
    </row>
    <row r="71" spans="1:9" ht="15">
      <c r="A71" s="120" t="s">
        <v>48</v>
      </c>
      <c r="B71" s="114"/>
      <c r="C71" s="260">
        <v>0</v>
      </c>
      <c r="D71" s="260">
        <v>0</v>
      </c>
      <c r="E71" s="260">
        <v>0</v>
      </c>
      <c r="F71" s="260">
        <v>0</v>
      </c>
      <c r="G71" s="257"/>
      <c r="H71" s="259">
        <f t="shared" si="3"/>
        <v>0</v>
      </c>
      <c r="I71" s="257"/>
    </row>
    <row r="72" spans="1:9" ht="15">
      <c r="A72" s="120" t="s">
        <v>241</v>
      </c>
      <c r="B72" s="114"/>
      <c r="C72" s="260">
        <v>0</v>
      </c>
      <c r="D72" s="260">
        <v>0</v>
      </c>
      <c r="E72" s="260">
        <v>0</v>
      </c>
      <c r="F72" s="260">
        <v>0</v>
      </c>
      <c r="G72" s="257"/>
      <c r="H72" s="259">
        <f t="shared" si="3"/>
        <v>0</v>
      </c>
      <c r="I72" s="257"/>
    </row>
    <row r="73" spans="1:9" ht="15">
      <c r="A73" s="120" t="s">
        <v>89</v>
      </c>
      <c r="B73" s="114"/>
      <c r="C73" s="260">
        <v>0</v>
      </c>
      <c r="D73" s="260">
        <v>0</v>
      </c>
      <c r="E73" s="260">
        <v>0</v>
      </c>
      <c r="F73" s="260">
        <v>0</v>
      </c>
      <c r="G73" s="257"/>
      <c r="H73" s="259">
        <f t="shared" si="3"/>
        <v>0</v>
      </c>
      <c r="I73" s="257"/>
    </row>
    <row r="74" spans="1:9" ht="15">
      <c r="A74" s="120" t="s">
        <v>175</v>
      </c>
      <c r="B74" s="9"/>
      <c r="C74" s="260">
        <v>0</v>
      </c>
      <c r="D74" s="260">
        <v>0</v>
      </c>
      <c r="E74" s="260">
        <v>0</v>
      </c>
      <c r="F74" s="260">
        <v>0</v>
      </c>
      <c r="G74" s="257"/>
      <c r="H74" s="259">
        <f t="shared" si="3"/>
        <v>0</v>
      </c>
      <c r="I74" s="257"/>
    </row>
    <row r="75" spans="1:9" ht="15">
      <c r="A75" s="114" t="s">
        <v>176</v>
      </c>
      <c r="B75" s="9"/>
      <c r="C75" s="260">
        <v>0</v>
      </c>
      <c r="D75" s="260">
        <v>0</v>
      </c>
      <c r="E75" s="260">
        <v>0</v>
      </c>
      <c r="F75" s="260">
        <v>0</v>
      </c>
      <c r="G75" s="257"/>
      <c r="H75" s="259">
        <f t="shared" si="3"/>
        <v>0</v>
      </c>
      <c r="I75" s="257"/>
    </row>
    <row r="76" spans="1:9" ht="15">
      <c r="A76" s="114" t="s">
        <v>53</v>
      </c>
      <c r="B76" s="9"/>
      <c r="C76" s="260">
        <v>0</v>
      </c>
      <c r="D76" s="260">
        <v>0</v>
      </c>
      <c r="E76" s="260">
        <v>0</v>
      </c>
      <c r="F76" s="260">
        <v>0</v>
      </c>
      <c r="G76" s="257"/>
      <c r="H76" s="259">
        <f t="shared" si="3"/>
        <v>0</v>
      </c>
      <c r="I76" s="257"/>
    </row>
    <row r="77" spans="1:9" ht="15">
      <c r="A77" s="114" t="s">
        <v>22</v>
      </c>
      <c r="B77" s="9"/>
      <c r="C77" s="260">
        <v>0</v>
      </c>
      <c r="D77" s="260">
        <v>0</v>
      </c>
      <c r="E77" s="260">
        <v>0</v>
      </c>
      <c r="F77" s="260">
        <v>0</v>
      </c>
      <c r="G77" s="257"/>
      <c r="H77" s="259">
        <f t="shared" si="3"/>
        <v>0</v>
      </c>
      <c r="I77" s="257"/>
    </row>
    <row r="78" spans="1:9" ht="15">
      <c r="A78" s="114" t="s">
        <v>13</v>
      </c>
      <c r="B78" s="9"/>
      <c r="C78" s="260">
        <v>0</v>
      </c>
      <c r="D78" s="260">
        <v>0</v>
      </c>
      <c r="E78" s="260">
        <v>0</v>
      </c>
      <c r="F78" s="260">
        <v>0</v>
      </c>
      <c r="G78" s="257"/>
      <c r="H78" s="259">
        <f t="shared" si="3"/>
        <v>0</v>
      </c>
      <c r="I78" s="257"/>
    </row>
    <row r="79" spans="1:9" ht="15">
      <c r="A79" s="114" t="s">
        <v>160</v>
      </c>
      <c r="B79" s="9"/>
      <c r="C79" s="260">
        <v>0</v>
      </c>
      <c r="D79" s="260">
        <v>0</v>
      </c>
      <c r="E79" s="260">
        <v>0</v>
      </c>
      <c r="F79" s="260">
        <v>0</v>
      </c>
      <c r="G79" s="257"/>
      <c r="H79" s="259">
        <f t="shared" si="3"/>
        <v>0</v>
      </c>
      <c r="I79" s="257"/>
    </row>
    <row r="80" spans="1:9" ht="15">
      <c r="A80" s="114" t="s">
        <v>52</v>
      </c>
      <c r="B80" s="9"/>
      <c r="C80" s="260">
        <v>0</v>
      </c>
      <c r="D80" s="260">
        <v>0</v>
      </c>
      <c r="E80" s="260">
        <v>0</v>
      </c>
      <c r="F80" s="260">
        <v>0</v>
      </c>
      <c r="G80" s="257"/>
      <c r="H80" s="259">
        <f t="shared" si="3"/>
        <v>0</v>
      </c>
      <c r="I80" s="257"/>
    </row>
    <row r="81" spans="1:9" ht="15">
      <c r="A81" s="9" t="s">
        <v>91</v>
      </c>
      <c r="B81" s="9"/>
      <c r="C81" s="260">
        <v>0</v>
      </c>
      <c r="D81" s="260">
        <v>0</v>
      </c>
      <c r="E81" s="260">
        <v>0</v>
      </c>
      <c r="F81" s="260">
        <v>0</v>
      </c>
      <c r="G81" s="257"/>
      <c r="H81" s="259">
        <f t="shared" si="3"/>
        <v>0</v>
      </c>
      <c r="I81" s="257"/>
    </row>
    <row r="82" spans="1:9" ht="15">
      <c r="A82" s="121" t="s">
        <v>57</v>
      </c>
      <c r="B82" s="9"/>
      <c r="C82" s="260">
        <v>0</v>
      </c>
      <c r="D82" s="260">
        <v>0</v>
      </c>
      <c r="E82" s="260">
        <v>0</v>
      </c>
      <c r="F82" s="260">
        <v>0</v>
      </c>
      <c r="G82" s="257"/>
      <c r="H82" s="259">
        <f t="shared" si="3"/>
        <v>0</v>
      </c>
      <c r="I82" s="257"/>
    </row>
    <row r="83" spans="1:9" ht="15">
      <c r="A83" s="121" t="s">
        <v>58</v>
      </c>
      <c r="B83" s="9"/>
      <c r="C83" s="260">
        <v>0</v>
      </c>
      <c r="D83" s="260">
        <v>0</v>
      </c>
      <c r="E83" s="260">
        <v>0</v>
      </c>
      <c r="F83" s="260">
        <v>0</v>
      </c>
      <c r="G83" s="257"/>
      <c r="H83" s="259">
        <f t="shared" si="3"/>
        <v>0</v>
      </c>
      <c r="I83" s="257"/>
    </row>
    <row r="84" spans="1:9" ht="15">
      <c r="A84" s="9" t="s">
        <v>177</v>
      </c>
      <c r="B84" s="9"/>
      <c r="C84" s="260">
        <v>0</v>
      </c>
      <c r="D84" s="260">
        <v>0</v>
      </c>
      <c r="E84" s="260">
        <v>0</v>
      </c>
      <c r="F84" s="260">
        <v>0</v>
      </c>
      <c r="G84" s="257"/>
      <c r="H84" s="259">
        <f t="shared" si="3"/>
        <v>0</v>
      </c>
      <c r="I84" s="257"/>
    </row>
    <row r="85" spans="1:9" ht="7.5" customHeight="1" thickBot="1">
      <c r="A85" s="42"/>
      <c r="B85" s="115"/>
      <c r="C85" s="265"/>
      <c r="D85" s="266"/>
      <c r="E85" s="266"/>
      <c r="F85" s="266"/>
      <c r="G85" s="257"/>
      <c r="H85" s="259"/>
      <c r="I85" s="257"/>
    </row>
    <row r="86" spans="1:9" ht="15.75" thickBot="1" thickTop="1">
      <c r="A86" s="116" t="s">
        <v>178</v>
      </c>
      <c r="B86" s="122"/>
      <c r="C86" s="261">
        <f>SUM(C49:C84)</f>
        <v>0</v>
      </c>
      <c r="D86" s="261">
        <f>SUM(D49:D84)</f>
        <v>0</v>
      </c>
      <c r="E86" s="261">
        <f>SUM(E49:E84)</f>
        <v>0</v>
      </c>
      <c r="F86" s="261">
        <f>SUM(F49:F84)</f>
        <v>0</v>
      </c>
      <c r="G86" s="262"/>
      <c r="H86" s="263">
        <f>SUM(C86:F86)</f>
        <v>0</v>
      </c>
      <c r="I86" s="257"/>
    </row>
    <row r="87" spans="1:9" ht="7.5" customHeight="1" thickBot="1">
      <c r="A87" s="1"/>
      <c r="B87" s="1"/>
      <c r="C87" s="257"/>
      <c r="D87" s="257"/>
      <c r="E87" s="257"/>
      <c r="F87" s="257"/>
      <c r="G87" s="257"/>
      <c r="H87" s="257"/>
      <c r="I87" s="257"/>
    </row>
    <row r="88" spans="1:9" ht="15.75" thickBot="1">
      <c r="A88" s="123" t="s">
        <v>179</v>
      </c>
      <c r="B88" s="124"/>
      <c r="C88" s="267">
        <v>0</v>
      </c>
      <c r="D88" s="267">
        <v>0</v>
      </c>
      <c r="E88" s="267">
        <v>0</v>
      </c>
      <c r="F88" s="267">
        <v>0</v>
      </c>
      <c r="G88" s="262"/>
      <c r="H88" s="262"/>
      <c r="I88" s="257"/>
    </row>
    <row r="89" spans="1:9" ht="15.75" customHeight="1">
      <c r="A89" s="10" t="s">
        <v>180</v>
      </c>
      <c r="B89" s="118"/>
      <c r="C89" s="268">
        <f>C42</f>
        <v>0</v>
      </c>
      <c r="D89" s="268">
        <f>D42</f>
        <v>0</v>
      </c>
      <c r="E89" s="268">
        <f>E42</f>
        <v>0</v>
      </c>
      <c r="F89" s="268">
        <f>F42</f>
        <v>0</v>
      </c>
      <c r="G89" s="257"/>
      <c r="H89" s="257"/>
      <c r="I89" s="257"/>
    </row>
    <row r="90" spans="1:9" ht="15.75" thickBot="1">
      <c r="A90" s="10" t="s">
        <v>181</v>
      </c>
      <c r="B90" s="118"/>
      <c r="C90" s="268">
        <f>C86</f>
        <v>0</v>
      </c>
      <c r="D90" s="268">
        <f>D86</f>
        <v>0</v>
      </c>
      <c r="E90" s="268">
        <f>E86</f>
        <v>0</v>
      </c>
      <c r="F90" s="268">
        <f>F86</f>
        <v>0</v>
      </c>
      <c r="G90" s="257"/>
      <c r="H90" s="257"/>
      <c r="I90" s="257"/>
    </row>
    <row r="91" spans="1:9" ht="15" thickBot="1">
      <c r="A91" s="125" t="s">
        <v>182</v>
      </c>
      <c r="B91" s="125"/>
      <c r="C91" s="269">
        <f>C88+C89-C90</f>
        <v>0</v>
      </c>
      <c r="D91" s="269">
        <f>D88+D89-D90</f>
        <v>0</v>
      </c>
      <c r="E91" s="269">
        <f>E88+E89-E90</f>
        <v>0</v>
      </c>
      <c r="F91" s="269">
        <f>F88+F89-F90</f>
        <v>0</v>
      </c>
      <c r="G91" s="262"/>
      <c r="H91" s="262"/>
      <c r="I91" s="257"/>
    </row>
    <row r="92" spans="1:9" ht="21" customHeight="1" thickBot="1">
      <c r="A92" s="126" t="s">
        <v>183</v>
      </c>
      <c r="B92" s="126"/>
      <c r="C92" s="270">
        <v>0</v>
      </c>
      <c r="D92" s="270">
        <v>0</v>
      </c>
      <c r="E92" s="270">
        <v>0</v>
      </c>
      <c r="F92" s="270">
        <v>0</v>
      </c>
      <c r="G92" s="257"/>
      <c r="H92" s="257"/>
      <c r="I92" s="257"/>
    </row>
    <row r="93" spans="1:9" ht="18.75" customHeight="1" thickBot="1">
      <c r="A93" s="127" t="s">
        <v>184</v>
      </c>
      <c r="B93" s="128"/>
      <c r="C93" s="271">
        <f>C91+C92</f>
        <v>0</v>
      </c>
      <c r="D93" s="271">
        <f>D91+D92</f>
        <v>0</v>
      </c>
      <c r="E93" s="271">
        <f>E91+E92</f>
        <v>0</v>
      </c>
      <c r="F93" s="271">
        <f>F91+F92</f>
        <v>0</v>
      </c>
      <c r="G93" s="257"/>
      <c r="H93" s="257"/>
      <c r="I93" s="257"/>
    </row>
  </sheetData>
  <sheetProtection selectLockedCells="1"/>
  <mergeCells count="4">
    <mergeCell ref="A1:I1"/>
    <mergeCell ref="A2:I2"/>
    <mergeCell ref="A44:I44"/>
    <mergeCell ref="A45:I45"/>
  </mergeCells>
  <printOptions horizontalCentered="1"/>
  <pageMargins left="0.3937007874015748" right="0.3937007874015748" top="0.984251968503937" bottom="0.5905511811023623" header="0.3937007874015748" footer="0.3937007874015748"/>
  <pageSetup firstPageNumber="104" useFirstPageNumber="1" horizontalDpi="600" verticalDpi="600" orientation="portrait" paperSize="9" scale="75" r:id="rId1"/>
  <headerFooter alignWithMargins="0">
    <oddHeader>&amp;LLeyfiskerfi KSÍ</oddHeader>
    <oddFooter>&amp;L&amp;9Útgáfa 5 - 05/01/23</oddFooter>
  </headerFooter>
  <rowBreaks count="1" manualBreakCount="1">
    <brk id="42" max="255" man="1"/>
  </rowBreaks>
</worksheet>
</file>

<file path=xl/worksheets/sheet14.xml><?xml version="1.0" encoding="utf-8"?>
<worksheet xmlns="http://schemas.openxmlformats.org/spreadsheetml/2006/main" xmlns:r="http://schemas.openxmlformats.org/officeDocument/2006/relationships">
  <dimension ref="A1:R31"/>
  <sheetViews>
    <sheetView workbookViewId="0" topLeftCell="A1">
      <selection activeCell="N28" sqref="N28"/>
    </sheetView>
  </sheetViews>
  <sheetFormatPr defaultColWidth="9.00390625" defaultRowHeight="14.25"/>
  <cols>
    <col min="1" max="1" width="13.125" style="0" customWidth="1"/>
    <col min="2" max="2" width="8.625" style="0" customWidth="1"/>
    <col min="3" max="3" width="10.50390625" style="0" customWidth="1"/>
    <col min="4" max="4" width="8.625" style="0" customWidth="1"/>
    <col min="5" max="7" width="7.625" style="0" customWidth="1"/>
    <col min="8" max="8" width="8.875" style="0" bestFit="1" customWidth="1"/>
    <col min="9" max="11" width="7.625" style="0" customWidth="1"/>
    <col min="12" max="12" width="8.25390625" style="0" bestFit="1" customWidth="1"/>
    <col min="13" max="13" width="7.125" style="0" customWidth="1"/>
    <col min="14" max="14" width="8.125" style="0" customWidth="1"/>
    <col min="15" max="16" width="25.625" style="0" customWidth="1"/>
    <col min="17" max="17" width="4.375" style="171" customWidth="1"/>
    <col min="18" max="18" width="3.25390625" style="49" customWidth="1"/>
  </cols>
  <sheetData>
    <row r="1" spans="1:18" ht="17.25">
      <c r="A1" s="276" t="s">
        <v>272</v>
      </c>
      <c r="B1" s="134"/>
      <c r="C1" s="134"/>
      <c r="D1" s="134"/>
      <c r="E1" s="134"/>
      <c r="F1" s="134"/>
      <c r="G1" s="134"/>
      <c r="H1" s="134"/>
      <c r="I1" s="134"/>
      <c r="J1" s="134"/>
      <c r="K1" s="134"/>
      <c r="L1" s="134"/>
      <c r="M1" s="134"/>
      <c r="N1" s="134"/>
      <c r="O1" s="2"/>
      <c r="P1" s="2"/>
      <c r="Q1" s="801" t="s">
        <v>236</v>
      </c>
      <c r="R1" s="802" t="s">
        <v>434</v>
      </c>
    </row>
    <row r="2" spans="1:18" ht="15">
      <c r="A2" s="180" t="s">
        <v>236</v>
      </c>
      <c r="B2" s="134"/>
      <c r="C2" s="134"/>
      <c r="D2" s="134"/>
      <c r="E2" s="134"/>
      <c r="F2" s="134"/>
      <c r="G2" s="134"/>
      <c r="H2" s="134"/>
      <c r="I2" s="134"/>
      <c r="J2" s="590"/>
      <c r="K2" s="590"/>
      <c r="L2" s="590"/>
      <c r="M2" s="590"/>
      <c r="N2" s="590"/>
      <c r="O2" s="314"/>
      <c r="P2" s="2"/>
      <c r="Q2" s="801"/>
      <c r="R2" s="802"/>
    </row>
    <row r="3" spans="1:18" ht="13.5">
      <c r="A3" s="133" t="s">
        <v>404</v>
      </c>
      <c r="B3" s="134"/>
      <c r="C3" s="134"/>
      <c r="D3" s="134"/>
      <c r="E3" s="134"/>
      <c r="F3" s="134"/>
      <c r="G3" s="134"/>
      <c r="H3" s="134"/>
      <c r="I3" s="134"/>
      <c r="J3" s="134"/>
      <c r="K3" s="134"/>
      <c r="L3" s="134"/>
      <c r="M3" s="134"/>
      <c r="N3" s="134"/>
      <c r="O3" s="2"/>
      <c r="P3" s="2"/>
      <c r="Q3" s="801"/>
      <c r="R3" s="802"/>
    </row>
    <row r="4" spans="1:18" ht="12" customHeight="1" thickBot="1">
      <c r="A4" s="133"/>
      <c r="B4" s="134"/>
      <c r="C4" s="134"/>
      <c r="D4" s="134"/>
      <c r="E4" s="134"/>
      <c r="F4" s="134"/>
      <c r="G4" s="134"/>
      <c r="H4" s="134"/>
      <c r="I4" s="134"/>
      <c r="J4" s="134"/>
      <c r="K4" s="134"/>
      <c r="L4" s="134"/>
      <c r="M4" s="134"/>
      <c r="N4" s="134"/>
      <c r="O4" s="2"/>
      <c r="P4" s="2"/>
      <c r="Q4" s="801"/>
      <c r="R4" s="802"/>
    </row>
    <row r="5" spans="1:18" s="163" customFormat="1" ht="24" customHeight="1">
      <c r="A5" s="803" t="s">
        <v>1</v>
      </c>
      <c r="B5" s="804"/>
      <c r="C5" s="805"/>
      <c r="D5" s="809" t="s">
        <v>224</v>
      </c>
      <c r="E5" s="804"/>
      <c r="F5" s="804"/>
      <c r="G5" s="804"/>
      <c r="H5" s="804"/>
      <c r="I5" s="811" t="s">
        <v>240</v>
      </c>
      <c r="J5" s="813" t="s">
        <v>405</v>
      </c>
      <c r="K5" s="814"/>
      <c r="L5" s="814"/>
      <c r="M5" s="815"/>
      <c r="N5" s="811" t="s">
        <v>273</v>
      </c>
      <c r="O5" s="797" t="s">
        <v>406</v>
      </c>
      <c r="P5" s="797" t="s">
        <v>419</v>
      </c>
      <c r="Q5" s="801"/>
      <c r="R5" s="802"/>
    </row>
    <row r="6" spans="1:18" s="163" customFormat="1" ht="14.25" thickBot="1">
      <c r="A6" s="806"/>
      <c r="B6" s="807"/>
      <c r="C6" s="808"/>
      <c r="D6" s="810"/>
      <c r="E6" s="807"/>
      <c r="F6" s="807"/>
      <c r="G6" s="807"/>
      <c r="H6" s="807"/>
      <c r="I6" s="812"/>
      <c r="J6" s="816"/>
      <c r="K6" s="816"/>
      <c r="L6" s="816"/>
      <c r="M6" s="817"/>
      <c r="N6" s="812"/>
      <c r="O6" s="798"/>
      <c r="P6" s="798"/>
      <c r="Q6" s="801"/>
      <c r="R6" s="802"/>
    </row>
    <row r="7" spans="1:18" ht="90" customHeight="1">
      <c r="A7" s="175" t="s">
        <v>192</v>
      </c>
      <c r="B7" s="172" t="s">
        <v>193</v>
      </c>
      <c r="C7" s="172" t="s">
        <v>194</v>
      </c>
      <c r="D7" s="556" t="s">
        <v>234</v>
      </c>
      <c r="E7" s="556" t="s">
        <v>195</v>
      </c>
      <c r="F7" s="172" t="s">
        <v>235</v>
      </c>
      <c r="G7" s="172" t="s">
        <v>225</v>
      </c>
      <c r="H7" s="176" t="s">
        <v>407</v>
      </c>
      <c r="I7" s="172" t="s">
        <v>408</v>
      </c>
      <c r="J7" s="177" t="s">
        <v>409</v>
      </c>
      <c r="K7" s="172" t="s">
        <v>196</v>
      </c>
      <c r="L7" s="172" t="s">
        <v>197</v>
      </c>
      <c r="M7" s="172" t="s">
        <v>198</v>
      </c>
      <c r="N7" s="172" t="s">
        <v>199</v>
      </c>
      <c r="O7" s="178"/>
      <c r="P7" s="178"/>
      <c r="Q7" s="801"/>
      <c r="R7" s="802"/>
    </row>
    <row r="8" spans="1:18" ht="13.5">
      <c r="A8" s="135"/>
      <c r="B8" s="136"/>
      <c r="C8" s="136"/>
      <c r="D8" s="209"/>
      <c r="E8" s="209"/>
      <c r="F8" s="209"/>
      <c r="G8" s="209"/>
      <c r="H8" s="210"/>
      <c r="I8" s="209"/>
      <c r="J8" s="211"/>
      <c r="K8" s="209"/>
      <c r="L8" s="164"/>
      <c r="M8" s="209"/>
      <c r="N8" s="209"/>
      <c r="O8" s="138"/>
      <c r="P8" s="138"/>
      <c r="Q8" s="801"/>
      <c r="R8" s="802"/>
    </row>
    <row r="9" spans="1:18" ht="14.25" customHeight="1">
      <c r="A9" s="185" t="s">
        <v>200</v>
      </c>
      <c r="B9" s="136"/>
      <c r="C9" s="136"/>
      <c r="D9" s="212"/>
      <c r="E9" s="212"/>
      <c r="F9" s="212"/>
      <c r="G9" s="212"/>
      <c r="H9" s="213"/>
      <c r="I9" s="212"/>
      <c r="J9" s="214"/>
      <c r="K9" s="212"/>
      <c r="L9" s="136"/>
      <c r="M9" s="212"/>
      <c r="N9" s="212"/>
      <c r="O9" s="138"/>
      <c r="P9" s="138"/>
      <c r="Q9" s="801"/>
      <c r="R9" s="802"/>
    </row>
    <row r="10" spans="1:18" s="152" customFormat="1" ht="13.5">
      <c r="A10" s="167" t="s">
        <v>201</v>
      </c>
      <c r="B10" s="181" t="s">
        <v>410</v>
      </c>
      <c r="C10" s="182" t="s">
        <v>202</v>
      </c>
      <c r="D10" s="215">
        <v>200000</v>
      </c>
      <c r="E10" s="216"/>
      <c r="F10" s="216"/>
      <c r="G10" s="216"/>
      <c r="H10" s="217">
        <f>SUM(D10:G10)</f>
        <v>200000</v>
      </c>
      <c r="I10" s="215">
        <v>100000</v>
      </c>
      <c r="J10" s="218">
        <f>H10-I10</f>
        <v>100000</v>
      </c>
      <c r="K10" s="215">
        <v>100000</v>
      </c>
      <c r="L10" s="168" t="s">
        <v>416</v>
      </c>
      <c r="M10" s="216"/>
      <c r="N10" s="216"/>
      <c r="O10" s="170" t="s">
        <v>411</v>
      </c>
      <c r="P10" s="170"/>
      <c r="Q10" s="801"/>
      <c r="R10" s="802"/>
    </row>
    <row r="11" spans="1:18" ht="13.5">
      <c r="A11" s="135" t="s">
        <v>203</v>
      </c>
      <c r="B11" s="183" t="s">
        <v>414</v>
      </c>
      <c r="C11" s="164" t="s">
        <v>204</v>
      </c>
      <c r="D11" s="212">
        <v>200000</v>
      </c>
      <c r="E11" s="212">
        <v>100000</v>
      </c>
      <c r="F11" s="212"/>
      <c r="G11" s="219"/>
      <c r="H11" s="217">
        <f>SUM(D11:G11)</f>
        <v>300000</v>
      </c>
      <c r="I11" s="212">
        <v>100000</v>
      </c>
      <c r="J11" s="218">
        <f>H11-I11</f>
        <v>200000</v>
      </c>
      <c r="K11" s="212">
        <v>100000</v>
      </c>
      <c r="L11" s="139" t="s">
        <v>412</v>
      </c>
      <c r="M11" s="219"/>
      <c r="N11" s="219"/>
      <c r="O11" s="140" t="s">
        <v>343</v>
      </c>
      <c r="P11" s="140"/>
      <c r="Q11" s="801"/>
      <c r="R11" s="802"/>
    </row>
    <row r="12" spans="1:18" ht="13.5">
      <c r="A12" s="135"/>
      <c r="B12" s="183"/>
      <c r="C12" s="164"/>
      <c r="D12" s="212"/>
      <c r="E12" s="212"/>
      <c r="F12" s="212"/>
      <c r="G12" s="212"/>
      <c r="H12" s="217"/>
      <c r="I12" s="212"/>
      <c r="J12" s="218">
        <f>H12-I12</f>
        <v>0</v>
      </c>
      <c r="K12" s="212">
        <v>100000</v>
      </c>
      <c r="L12" s="139" t="s">
        <v>417</v>
      </c>
      <c r="M12" s="219"/>
      <c r="N12" s="219"/>
      <c r="O12" s="140" t="s">
        <v>411</v>
      </c>
      <c r="P12" s="140"/>
      <c r="Q12" s="801"/>
      <c r="R12" s="802"/>
    </row>
    <row r="13" spans="1:18" s="152" customFormat="1" ht="13.5">
      <c r="A13" s="167" t="s">
        <v>205</v>
      </c>
      <c r="B13" s="181" t="s">
        <v>410</v>
      </c>
      <c r="C13" s="182" t="s">
        <v>206</v>
      </c>
      <c r="D13" s="215">
        <v>200000</v>
      </c>
      <c r="E13" s="215">
        <v>100000</v>
      </c>
      <c r="F13" s="220">
        <v>10000</v>
      </c>
      <c r="G13" s="215">
        <v>10000</v>
      </c>
      <c r="H13" s="217">
        <f>SUM(D13:G13)</f>
        <v>320000</v>
      </c>
      <c r="I13" s="215">
        <v>210000</v>
      </c>
      <c r="J13" s="218">
        <f>H13-I13</f>
        <v>110000</v>
      </c>
      <c r="K13" s="215">
        <v>100000</v>
      </c>
      <c r="L13" s="168" t="s">
        <v>418</v>
      </c>
      <c r="M13" s="215">
        <v>10000</v>
      </c>
      <c r="N13" s="225">
        <v>50000</v>
      </c>
      <c r="O13" s="140" t="s">
        <v>411</v>
      </c>
      <c r="P13" s="140"/>
      <c r="Q13" s="801"/>
      <c r="R13" s="802"/>
    </row>
    <row r="14" spans="1:18" ht="37.5" customHeight="1">
      <c r="A14" s="135" t="s">
        <v>207</v>
      </c>
      <c r="B14" s="183" t="s">
        <v>415</v>
      </c>
      <c r="C14" s="164" t="s">
        <v>208</v>
      </c>
      <c r="D14" s="212">
        <v>240000</v>
      </c>
      <c r="E14" s="219"/>
      <c r="F14" s="219"/>
      <c r="G14" s="219"/>
      <c r="H14" s="213">
        <f>SUM(D14:G14)</f>
        <v>240000</v>
      </c>
      <c r="I14" s="212">
        <v>140000</v>
      </c>
      <c r="J14" s="214">
        <f>H14-I14</f>
        <v>100000</v>
      </c>
      <c r="K14" s="212">
        <v>100000</v>
      </c>
      <c r="L14" s="139" t="s">
        <v>413</v>
      </c>
      <c r="M14" s="219"/>
      <c r="N14" s="219"/>
      <c r="O14" s="141" t="s">
        <v>420</v>
      </c>
      <c r="P14" s="141"/>
      <c r="Q14" s="801"/>
      <c r="R14" s="802"/>
    </row>
    <row r="15" spans="1:18" ht="9.75" customHeight="1">
      <c r="A15" s="135"/>
      <c r="B15" s="136"/>
      <c r="C15" s="136"/>
      <c r="D15" s="212"/>
      <c r="E15" s="212"/>
      <c r="F15" s="212"/>
      <c r="G15" s="212"/>
      <c r="H15" s="217"/>
      <c r="I15" s="212"/>
      <c r="J15" s="218"/>
      <c r="K15" s="212"/>
      <c r="L15" s="136"/>
      <c r="M15" s="212"/>
      <c r="N15" s="212"/>
      <c r="O15" s="138"/>
      <c r="P15" s="138"/>
      <c r="Q15" s="801"/>
      <c r="R15" s="802"/>
    </row>
    <row r="16" spans="1:18" ht="22.5">
      <c r="A16" s="185" t="s">
        <v>209</v>
      </c>
      <c r="B16" s="136"/>
      <c r="C16" s="136"/>
      <c r="D16" s="212"/>
      <c r="E16" s="212"/>
      <c r="F16" s="212"/>
      <c r="G16" s="212"/>
      <c r="H16" s="217"/>
      <c r="I16" s="212"/>
      <c r="J16" s="218"/>
      <c r="K16" s="212"/>
      <c r="L16" s="136"/>
      <c r="M16" s="212"/>
      <c r="N16" s="212"/>
      <c r="O16" s="142"/>
      <c r="P16" s="142"/>
      <c r="Q16" s="801"/>
      <c r="R16" s="802"/>
    </row>
    <row r="17" spans="1:18" ht="13.5">
      <c r="A17" s="135" t="s">
        <v>201</v>
      </c>
      <c r="B17" s="136"/>
      <c r="C17" s="136"/>
      <c r="D17" s="212"/>
      <c r="E17" s="212"/>
      <c r="F17" s="212"/>
      <c r="G17" s="212"/>
      <c r="H17" s="217">
        <f>SUM(D17:G17)</f>
        <v>0</v>
      </c>
      <c r="I17" s="212"/>
      <c r="J17" s="218">
        <f>H17-I17</f>
        <v>0</v>
      </c>
      <c r="K17" s="212"/>
      <c r="L17" s="136"/>
      <c r="M17" s="212"/>
      <c r="N17" s="212"/>
      <c r="O17" s="142"/>
      <c r="P17" s="142"/>
      <c r="Q17" s="801"/>
      <c r="R17" s="802"/>
    </row>
    <row r="18" spans="1:18" ht="13.5">
      <c r="A18" s="135" t="s">
        <v>203</v>
      </c>
      <c r="B18" s="136"/>
      <c r="C18" s="136"/>
      <c r="D18" s="212"/>
      <c r="E18" s="212"/>
      <c r="F18" s="212"/>
      <c r="G18" s="212"/>
      <c r="H18" s="217">
        <f>SUM(D18:G18)</f>
        <v>0</v>
      </c>
      <c r="I18" s="212"/>
      <c r="J18" s="218">
        <f>H18-I18</f>
        <v>0</v>
      </c>
      <c r="K18" s="212"/>
      <c r="L18" s="136"/>
      <c r="M18" s="212"/>
      <c r="N18" s="212"/>
      <c r="O18" s="142"/>
      <c r="P18" s="142"/>
      <c r="Q18" s="801"/>
      <c r="R18" s="802"/>
    </row>
    <row r="19" spans="1:18" ht="13.5">
      <c r="A19" s="135" t="s">
        <v>205</v>
      </c>
      <c r="B19" s="136"/>
      <c r="C19" s="136"/>
      <c r="D19" s="212"/>
      <c r="E19" s="212"/>
      <c r="F19" s="212"/>
      <c r="G19" s="212"/>
      <c r="H19" s="217">
        <f>SUM(D19:G19)</f>
        <v>0</v>
      </c>
      <c r="I19" s="212"/>
      <c r="J19" s="218">
        <f>H19-I19</f>
        <v>0</v>
      </c>
      <c r="K19" s="212"/>
      <c r="L19" s="136"/>
      <c r="M19" s="212"/>
      <c r="N19" s="212"/>
      <c r="O19" s="142"/>
      <c r="P19" s="142"/>
      <c r="Q19" s="801"/>
      <c r="R19" s="802"/>
    </row>
    <row r="20" spans="1:18" ht="13.5">
      <c r="A20" s="135" t="s">
        <v>207</v>
      </c>
      <c r="B20" s="136"/>
      <c r="C20" s="136"/>
      <c r="D20" s="212"/>
      <c r="E20" s="212"/>
      <c r="F20" s="212"/>
      <c r="G20" s="212"/>
      <c r="H20" s="217">
        <f>SUM(D20:G20)</f>
        <v>0</v>
      </c>
      <c r="I20" s="212"/>
      <c r="J20" s="218">
        <f>H20-I20</f>
        <v>0</v>
      </c>
      <c r="K20" s="212"/>
      <c r="L20" s="136"/>
      <c r="M20" s="212"/>
      <c r="N20" s="212"/>
      <c r="O20" s="142"/>
      <c r="P20" s="142"/>
      <c r="Q20" s="801"/>
      <c r="R20" s="802"/>
    </row>
    <row r="21" spans="1:18" ht="12" customHeight="1">
      <c r="A21" s="143"/>
      <c r="B21" s="144"/>
      <c r="C21" s="144"/>
      <c r="D21" s="221"/>
      <c r="E21" s="221"/>
      <c r="F21" s="221"/>
      <c r="G21" s="221"/>
      <c r="H21" s="217"/>
      <c r="I21" s="221"/>
      <c r="J21" s="222"/>
      <c r="K21" s="222"/>
      <c r="L21" s="144"/>
      <c r="M21" s="221"/>
      <c r="N21" s="221"/>
      <c r="O21" s="145"/>
      <c r="P21" s="145"/>
      <c r="Q21" s="801"/>
      <c r="R21" s="802"/>
    </row>
    <row r="22" spans="1:18" ht="14.25" thickBot="1">
      <c r="A22" s="146" t="s">
        <v>144</v>
      </c>
      <c r="B22" s="147"/>
      <c r="C22" s="147"/>
      <c r="D22" s="223">
        <f aca="true" t="shared" si="0" ref="D22:K22">SUM(D10:D21)</f>
        <v>840000</v>
      </c>
      <c r="E22" s="223">
        <f t="shared" si="0"/>
        <v>200000</v>
      </c>
      <c r="F22" s="223">
        <f t="shared" si="0"/>
        <v>10000</v>
      </c>
      <c r="G22" s="223">
        <f t="shared" si="0"/>
        <v>10000</v>
      </c>
      <c r="H22" s="223">
        <f t="shared" si="0"/>
        <v>1060000</v>
      </c>
      <c r="I22" s="223">
        <f t="shared" si="0"/>
        <v>550000</v>
      </c>
      <c r="J22" s="224">
        <f t="shared" si="0"/>
        <v>510000</v>
      </c>
      <c r="K22" s="224">
        <f t="shared" si="0"/>
        <v>500000</v>
      </c>
      <c r="L22" s="208"/>
      <c r="M22" s="227">
        <f>SUM(M10:M21)</f>
        <v>10000</v>
      </c>
      <c r="N22" s="233">
        <f>SUM(N10:N21)</f>
        <v>50000</v>
      </c>
      <c r="O22" s="148"/>
      <c r="P22" s="148"/>
      <c r="Q22" s="801"/>
      <c r="R22" s="802"/>
    </row>
    <row r="23" spans="1:18" ht="12" customHeight="1">
      <c r="A23" s="134"/>
      <c r="B23" s="134"/>
      <c r="C23" s="134"/>
      <c r="D23" s="134"/>
      <c r="E23" s="134"/>
      <c r="F23" s="134"/>
      <c r="G23" s="134"/>
      <c r="H23" s="134"/>
      <c r="I23" s="134"/>
      <c r="J23" s="134"/>
      <c r="K23" s="134"/>
      <c r="L23" s="134"/>
      <c r="M23" s="134"/>
      <c r="N23" s="134"/>
      <c r="O23" s="2"/>
      <c r="P23" s="2"/>
      <c r="Q23" s="801"/>
      <c r="R23" s="802"/>
    </row>
    <row r="24" spans="1:18" ht="22.5">
      <c r="A24" s="134"/>
      <c r="B24" s="229" t="s">
        <v>261</v>
      </c>
      <c r="C24" s="799" t="s">
        <v>344</v>
      </c>
      <c r="D24" s="799"/>
      <c r="E24" s="799"/>
      <c r="F24" s="799"/>
      <c r="G24" s="799"/>
      <c r="H24" s="799"/>
      <c r="I24" s="799"/>
      <c r="J24" s="799"/>
      <c r="K24" s="799"/>
      <c r="L24" s="799"/>
      <c r="M24" s="799"/>
      <c r="N24" s="799"/>
      <c r="O24" s="2"/>
      <c r="P24" s="2"/>
      <c r="Q24" s="801"/>
      <c r="R24" s="802"/>
    </row>
    <row r="25" spans="1:18" ht="34.5">
      <c r="A25" s="150"/>
      <c r="B25" s="230" t="s">
        <v>258</v>
      </c>
      <c r="C25" s="799" t="s">
        <v>232</v>
      </c>
      <c r="D25" s="799"/>
      <c r="E25" s="799"/>
      <c r="F25" s="799"/>
      <c r="G25" s="799"/>
      <c r="H25" s="799"/>
      <c r="I25" s="799"/>
      <c r="J25" s="799"/>
      <c r="K25" s="799"/>
      <c r="L25" s="799"/>
      <c r="M25" s="799"/>
      <c r="N25" s="799"/>
      <c r="O25" s="149"/>
      <c r="P25" s="149"/>
      <c r="Q25" s="801"/>
      <c r="R25" s="802"/>
    </row>
    <row r="26" spans="1:18" ht="12" customHeight="1">
      <c r="A26" s="150"/>
      <c r="B26" s="151"/>
      <c r="C26" s="150"/>
      <c r="D26" s="153"/>
      <c r="E26" s="153"/>
      <c r="F26" s="153"/>
      <c r="G26" s="153"/>
      <c r="H26" s="151"/>
      <c r="I26" s="151"/>
      <c r="J26" s="151"/>
      <c r="K26" s="151"/>
      <c r="L26" s="151"/>
      <c r="M26" s="151"/>
      <c r="N26" s="151"/>
      <c r="O26" s="44"/>
      <c r="P26" s="44"/>
      <c r="Q26" s="801"/>
      <c r="R26" s="802"/>
    </row>
    <row r="27" spans="1:18" ht="12" customHeight="1">
      <c r="A27" s="134"/>
      <c r="B27" s="134" t="s">
        <v>233</v>
      </c>
      <c r="C27" s="134"/>
      <c r="D27" s="134"/>
      <c r="E27" s="134"/>
      <c r="F27" s="134"/>
      <c r="G27" s="134"/>
      <c r="H27" s="134"/>
      <c r="I27" s="134"/>
      <c r="J27" s="134"/>
      <c r="K27" s="134"/>
      <c r="L27" s="134"/>
      <c r="M27" s="134"/>
      <c r="N27" s="134"/>
      <c r="O27" s="2"/>
      <c r="P27" s="2"/>
      <c r="Q27" s="801"/>
      <c r="R27" s="802"/>
    </row>
    <row r="28" spans="1:18" ht="13.5">
      <c r="A28" s="134"/>
      <c r="B28" s="134"/>
      <c r="C28" s="134"/>
      <c r="D28" s="134"/>
      <c r="E28" s="134"/>
      <c r="F28" s="134"/>
      <c r="G28" s="134"/>
      <c r="H28" s="134"/>
      <c r="I28" s="134"/>
      <c r="J28" s="134"/>
      <c r="K28" s="134"/>
      <c r="L28" s="134"/>
      <c r="M28" s="134"/>
      <c r="N28" s="134"/>
      <c r="O28" s="2"/>
      <c r="P28" s="2"/>
      <c r="Q28" s="801"/>
      <c r="R28" s="802"/>
    </row>
    <row r="29" spans="1:18" ht="12" customHeight="1">
      <c r="A29" s="134"/>
      <c r="B29" s="800" t="s">
        <v>210</v>
      </c>
      <c r="C29" s="800"/>
      <c r="D29" s="800"/>
      <c r="E29" s="800"/>
      <c r="F29" s="800"/>
      <c r="G29" s="800"/>
      <c r="H29" s="134"/>
      <c r="I29" s="134"/>
      <c r="J29" s="134"/>
      <c r="K29" s="134"/>
      <c r="L29" s="134"/>
      <c r="M29" s="134"/>
      <c r="N29" s="134"/>
      <c r="O29" s="2"/>
      <c r="P29" s="2"/>
      <c r="Q29" s="801"/>
      <c r="R29" s="802"/>
    </row>
    <row r="30" spans="1:18" ht="12" customHeight="1">
      <c r="A30" s="134"/>
      <c r="B30" s="134" t="s">
        <v>211</v>
      </c>
      <c r="C30" s="134"/>
      <c r="D30" s="134"/>
      <c r="E30" s="134"/>
      <c r="F30" s="134" t="s">
        <v>257</v>
      </c>
      <c r="G30" s="134"/>
      <c r="H30" s="134"/>
      <c r="I30" s="134"/>
      <c r="J30" s="134"/>
      <c r="K30" s="134"/>
      <c r="L30" s="134"/>
      <c r="M30" s="134"/>
      <c r="N30" s="134"/>
      <c r="O30" s="2"/>
      <c r="P30" s="2"/>
      <c r="Q30" s="801"/>
      <c r="R30" s="802"/>
    </row>
    <row r="31" spans="1:18" ht="13.5">
      <c r="A31" s="2"/>
      <c r="B31" s="2"/>
      <c r="C31" s="2"/>
      <c r="D31" s="2"/>
      <c r="E31" s="2"/>
      <c r="F31" s="2"/>
      <c r="G31" s="2"/>
      <c r="H31" s="2"/>
      <c r="I31" s="2"/>
      <c r="J31" s="2"/>
      <c r="K31" s="2"/>
      <c r="L31" s="2"/>
      <c r="M31" s="2"/>
      <c r="N31" s="2"/>
      <c r="O31" s="2"/>
      <c r="P31" s="2"/>
      <c r="Q31" s="801"/>
      <c r="R31" s="802"/>
    </row>
  </sheetData>
  <sheetProtection/>
  <mergeCells count="12">
    <mergeCell ref="N5:N6"/>
    <mergeCell ref="O5:O6"/>
    <mergeCell ref="P5:P6"/>
    <mergeCell ref="C24:N24"/>
    <mergeCell ref="C25:N25"/>
    <mergeCell ref="B29:G29"/>
    <mergeCell ref="Q1:Q31"/>
    <mergeCell ref="R1:R31"/>
    <mergeCell ref="A5:C6"/>
    <mergeCell ref="D5:H6"/>
    <mergeCell ref="I5:I6"/>
    <mergeCell ref="J5:M6"/>
  </mergeCells>
  <printOptions/>
  <pageMargins left="0.3937007874015748" right="0.3937007874015748" top="0.5905511811023623" bottom="0.3937007874015748" header="0.31496062992125984" footer="0.31496062992125984"/>
  <pageSetup horizontalDpi="600" verticalDpi="600" orientation="landscape" paperSize="9" scale="71" r:id="rId2"/>
  <headerFooter>
    <oddHeader>&amp;LLeyfiskerfi KSÍ</oddHeader>
    <oddFooter>&amp;LÚtgáfa 5 - 05/01/23</oddFooter>
  </headerFooter>
  <drawing r:id="rId1"/>
</worksheet>
</file>

<file path=xl/worksheets/sheet15.xml><?xml version="1.0" encoding="utf-8"?>
<worksheet xmlns="http://schemas.openxmlformats.org/spreadsheetml/2006/main" xmlns:r="http://schemas.openxmlformats.org/officeDocument/2006/relationships">
  <dimension ref="A1:O31"/>
  <sheetViews>
    <sheetView workbookViewId="0" topLeftCell="A37">
      <selection activeCell="D38" sqref="D38"/>
    </sheetView>
  </sheetViews>
  <sheetFormatPr defaultColWidth="9.00390625" defaultRowHeight="14.25"/>
  <cols>
    <col min="1" max="1" width="13.50390625" style="0" customWidth="1"/>
    <col min="2" max="7" width="8.625" style="0" customWidth="1"/>
    <col min="8" max="8" width="10.00390625" style="0" customWidth="1"/>
    <col min="9" max="11" width="8.625" style="0" customWidth="1"/>
    <col min="12" max="13" width="21.625" style="0" customWidth="1"/>
    <col min="14" max="14" width="4.375" style="171" customWidth="1"/>
    <col min="15" max="15" width="3.25390625" style="49" customWidth="1"/>
  </cols>
  <sheetData>
    <row r="1" spans="1:15" ht="14.25" customHeight="1">
      <c r="A1" s="276" t="s">
        <v>272</v>
      </c>
      <c r="B1" s="134"/>
      <c r="C1" s="134"/>
      <c r="D1" s="134"/>
      <c r="E1" s="134"/>
      <c r="F1" s="134"/>
      <c r="G1" s="134"/>
      <c r="H1" s="134"/>
      <c r="I1" s="134"/>
      <c r="J1" s="134"/>
      <c r="K1" s="134"/>
      <c r="L1" s="2"/>
      <c r="M1" s="2"/>
      <c r="N1" s="801" t="s">
        <v>239</v>
      </c>
      <c r="O1" s="802" t="s">
        <v>433</v>
      </c>
    </row>
    <row r="2" spans="1:15" s="186" customFormat="1" ht="15">
      <c r="A2" s="180" t="s">
        <v>244</v>
      </c>
      <c r="B2" s="1"/>
      <c r="C2" s="1"/>
      <c r="D2" s="1"/>
      <c r="E2" s="1"/>
      <c r="F2" s="1"/>
      <c r="G2" s="1"/>
      <c r="H2" s="1"/>
      <c r="I2" s="1"/>
      <c r="J2" s="1"/>
      <c r="K2" s="1"/>
      <c r="L2" s="1"/>
      <c r="M2" s="1"/>
      <c r="N2" s="801"/>
      <c r="O2" s="802"/>
    </row>
    <row r="3" spans="1:15" ht="13.5">
      <c r="A3" s="133" t="s">
        <v>421</v>
      </c>
      <c r="B3" s="134"/>
      <c r="C3" s="134"/>
      <c r="D3" s="134"/>
      <c r="E3" s="134"/>
      <c r="F3" s="134"/>
      <c r="G3" s="134"/>
      <c r="H3" s="134"/>
      <c r="I3" s="134"/>
      <c r="J3" s="134"/>
      <c r="K3" s="134"/>
      <c r="L3" s="2"/>
      <c r="M3" s="2"/>
      <c r="N3" s="801"/>
      <c r="O3" s="802"/>
    </row>
    <row r="4" spans="1:15" ht="14.25" thickBot="1">
      <c r="A4" s="133"/>
      <c r="B4" s="134"/>
      <c r="C4" s="134"/>
      <c r="D4" s="134"/>
      <c r="E4" s="134"/>
      <c r="F4" s="134"/>
      <c r="G4" s="134"/>
      <c r="H4" s="134"/>
      <c r="I4" s="134"/>
      <c r="J4" s="134"/>
      <c r="K4" s="134"/>
      <c r="L4" s="2"/>
      <c r="M4" s="2"/>
      <c r="N4" s="801"/>
      <c r="O4" s="802"/>
    </row>
    <row r="5" spans="1:15" ht="24" customHeight="1">
      <c r="A5" s="803" t="s">
        <v>212</v>
      </c>
      <c r="B5" s="804"/>
      <c r="C5" s="805"/>
      <c r="D5" s="824" t="s">
        <v>213</v>
      </c>
      <c r="E5" s="825"/>
      <c r="F5" s="825"/>
      <c r="G5" s="826"/>
      <c r="H5" s="811" t="s">
        <v>214</v>
      </c>
      <c r="I5" s="824" t="s">
        <v>422</v>
      </c>
      <c r="J5" s="830"/>
      <c r="K5" s="811" t="s">
        <v>237</v>
      </c>
      <c r="L5" s="818" t="s">
        <v>423</v>
      </c>
      <c r="M5" s="818" t="s">
        <v>419</v>
      </c>
      <c r="N5" s="801"/>
      <c r="O5" s="802"/>
    </row>
    <row r="6" spans="1:15" ht="14.25" thickBot="1">
      <c r="A6" s="806"/>
      <c r="B6" s="807"/>
      <c r="C6" s="808"/>
      <c r="D6" s="827"/>
      <c r="E6" s="828"/>
      <c r="F6" s="828"/>
      <c r="G6" s="829"/>
      <c r="H6" s="812"/>
      <c r="I6" s="831"/>
      <c r="J6" s="832"/>
      <c r="K6" s="812"/>
      <c r="L6" s="819"/>
      <c r="M6" s="819"/>
      <c r="N6" s="801"/>
      <c r="O6" s="802"/>
    </row>
    <row r="7" spans="1:15" ht="80.25">
      <c r="A7" s="175" t="s">
        <v>192</v>
      </c>
      <c r="B7" s="172" t="s">
        <v>193</v>
      </c>
      <c r="C7" s="172" t="s">
        <v>215</v>
      </c>
      <c r="D7" s="172" t="s">
        <v>238</v>
      </c>
      <c r="E7" s="172" t="s">
        <v>216</v>
      </c>
      <c r="F7" s="176" t="s">
        <v>235</v>
      </c>
      <c r="G7" s="176" t="s">
        <v>424</v>
      </c>
      <c r="H7" s="176" t="s">
        <v>425</v>
      </c>
      <c r="I7" s="176" t="s">
        <v>426</v>
      </c>
      <c r="J7" s="172" t="s">
        <v>217</v>
      </c>
      <c r="K7" s="172" t="s">
        <v>218</v>
      </c>
      <c r="L7" s="179"/>
      <c r="M7" s="179"/>
      <c r="N7" s="801"/>
      <c r="O7" s="802"/>
    </row>
    <row r="8" spans="1:15" ht="13.5">
      <c r="A8" s="135"/>
      <c r="B8" s="136"/>
      <c r="C8" s="136"/>
      <c r="D8" s="164"/>
      <c r="E8" s="164"/>
      <c r="F8" s="165"/>
      <c r="G8" s="165"/>
      <c r="H8" s="165"/>
      <c r="I8" s="165"/>
      <c r="J8" s="164"/>
      <c r="K8" s="164"/>
      <c r="L8" s="154"/>
      <c r="M8" s="154"/>
      <c r="N8" s="801"/>
      <c r="O8" s="802"/>
    </row>
    <row r="9" spans="1:15" ht="13.5">
      <c r="A9" s="185" t="s">
        <v>219</v>
      </c>
      <c r="B9" s="136"/>
      <c r="C9" s="136"/>
      <c r="D9" s="136"/>
      <c r="E9" s="136"/>
      <c r="F9" s="137"/>
      <c r="G9" s="137"/>
      <c r="H9" s="137"/>
      <c r="I9" s="137"/>
      <c r="J9" s="136"/>
      <c r="K9" s="212"/>
      <c r="L9" s="154"/>
      <c r="M9" s="154"/>
      <c r="N9" s="801"/>
      <c r="O9" s="802"/>
    </row>
    <row r="10" spans="1:15" s="152" customFormat="1" ht="13.5">
      <c r="A10" s="167" t="s">
        <v>220</v>
      </c>
      <c r="B10" s="181" t="s">
        <v>412</v>
      </c>
      <c r="C10" s="182" t="s">
        <v>202</v>
      </c>
      <c r="D10" s="215">
        <v>200000</v>
      </c>
      <c r="E10" s="216">
        <v>0</v>
      </c>
      <c r="F10" s="226">
        <v>10000</v>
      </c>
      <c r="G10" s="217">
        <f>SUM(D10:F10)</f>
        <v>210000</v>
      </c>
      <c r="H10" s="217">
        <v>100000</v>
      </c>
      <c r="I10" s="231">
        <f>G10-H10</f>
        <v>110000</v>
      </c>
      <c r="J10" s="232" t="s">
        <v>430</v>
      </c>
      <c r="K10" s="228">
        <v>0</v>
      </c>
      <c r="L10" s="173" t="s">
        <v>411</v>
      </c>
      <c r="M10" s="173"/>
      <c r="N10" s="801"/>
      <c r="O10" s="802"/>
    </row>
    <row r="11" spans="1:15" s="152" customFormat="1" ht="13.5">
      <c r="A11" s="167" t="s">
        <v>221</v>
      </c>
      <c r="B11" s="181" t="s">
        <v>412</v>
      </c>
      <c r="C11" s="182" t="s">
        <v>204</v>
      </c>
      <c r="D11" s="215">
        <v>200000</v>
      </c>
      <c r="E11" s="215">
        <v>100000</v>
      </c>
      <c r="F11" s="217">
        <v>0</v>
      </c>
      <c r="G11" s="217">
        <f>SUM(D11:F11)</f>
        <v>300000</v>
      </c>
      <c r="H11" s="217">
        <v>100000</v>
      </c>
      <c r="I11" s="231">
        <v>100000</v>
      </c>
      <c r="J11" s="232" t="s">
        <v>427</v>
      </c>
      <c r="K11" s="228">
        <v>0</v>
      </c>
      <c r="L11" s="173" t="s">
        <v>428</v>
      </c>
      <c r="M11" s="173"/>
      <c r="N11" s="801"/>
      <c r="O11" s="802"/>
    </row>
    <row r="12" spans="1:15" s="152" customFormat="1" ht="13.5">
      <c r="A12" s="167"/>
      <c r="B12" s="174"/>
      <c r="C12" s="169"/>
      <c r="D12" s="215"/>
      <c r="E12" s="215"/>
      <c r="F12" s="217"/>
      <c r="G12" s="217">
        <f>SUM(D12:F12)</f>
        <v>0</v>
      </c>
      <c r="H12" s="217"/>
      <c r="I12" s="231">
        <v>100000</v>
      </c>
      <c r="J12" s="232" t="s">
        <v>412</v>
      </c>
      <c r="K12" s="228">
        <v>0</v>
      </c>
      <c r="L12" s="173" t="s">
        <v>429</v>
      </c>
      <c r="M12" s="173"/>
      <c r="N12" s="801"/>
      <c r="O12" s="802"/>
    </row>
    <row r="13" spans="1:15" ht="13.5">
      <c r="A13" s="135"/>
      <c r="B13" s="136"/>
      <c r="C13" s="136"/>
      <c r="D13" s="212"/>
      <c r="E13" s="212"/>
      <c r="F13" s="213"/>
      <c r="G13" s="217">
        <f>SUM(D13:F13)</f>
        <v>0</v>
      </c>
      <c r="H13" s="213"/>
      <c r="I13" s="213"/>
      <c r="J13" s="136"/>
      <c r="K13" s="212"/>
      <c r="L13" s="154"/>
      <c r="M13" s="154"/>
      <c r="N13" s="801"/>
      <c r="O13" s="802"/>
    </row>
    <row r="14" spans="1:15" ht="13.5">
      <c r="A14" s="185" t="s">
        <v>222</v>
      </c>
      <c r="B14" s="136"/>
      <c r="C14" s="136"/>
      <c r="D14" s="212"/>
      <c r="E14" s="212"/>
      <c r="F14" s="213"/>
      <c r="G14" s="217"/>
      <c r="H14" s="213"/>
      <c r="I14" s="213"/>
      <c r="J14" s="136"/>
      <c r="K14" s="212"/>
      <c r="L14" s="154"/>
      <c r="M14" s="154"/>
      <c r="N14" s="801"/>
      <c r="O14" s="802"/>
    </row>
    <row r="15" spans="1:15" ht="13.5">
      <c r="A15" s="135" t="s">
        <v>201</v>
      </c>
      <c r="B15" s="136"/>
      <c r="C15" s="136"/>
      <c r="D15" s="212"/>
      <c r="E15" s="212"/>
      <c r="F15" s="213"/>
      <c r="G15" s="217">
        <f>SUM(D15:F15)</f>
        <v>0</v>
      </c>
      <c r="H15" s="213"/>
      <c r="I15" s="213"/>
      <c r="J15" s="136"/>
      <c r="K15" s="212"/>
      <c r="L15" s="154"/>
      <c r="M15" s="154"/>
      <c r="N15" s="801"/>
      <c r="O15" s="802"/>
    </row>
    <row r="16" spans="1:15" ht="13.5">
      <c r="A16" s="135" t="s">
        <v>203</v>
      </c>
      <c r="B16" s="136"/>
      <c r="C16" s="136"/>
      <c r="D16" s="212"/>
      <c r="E16" s="212"/>
      <c r="F16" s="213"/>
      <c r="G16" s="217">
        <f>SUM(D16:F16)</f>
        <v>0</v>
      </c>
      <c r="H16" s="213"/>
      <c r="I16" s="213"/>
      <c r="J16" s="136"/>
      <c r="K16" s="212"/>
      <c r="L16" s="154"/>
      <c r="M16" s="154"/>
      <c r="N16" s="801"/>
      <c r="O16" s="802"/>
    </row>
    <row r="17" spans="1:15" ht="13.5">
      <c r="A17" s="135" t="s">
        <v>205</v>
      </c>
      <c r="B17" s="136"/>
      <c r="C17" s="136"/>
      <c r="D17" s="212"/>
      <c r="E17" s="212"/>
      <c r="F17" s="213"/>
      <c r="G17" s="217">
        <f>SUM(D17:F17)</f>
        <v>0</v>
      </c>
      <c r="H17" s="213"/>
      <c r="I17" s="213"/>
      <c r="J17" s="136"/>
      <c r="K17" s="212"/>
      <c r="L17" s="154"/>
      <c r="M17" s="154"/>
      <c r="N17" s="801"/>
      <c r="O17" s="802"/>
    </row>
    <row r="18" spans="1:15" ht="13.5">
      <c r="A18" s="135" t="s">
        <v>207</v>
      </c>
      <c r="B18" s="136"/>
      <c r="C18" s="136"/>
      <c r="D18" s="212"/>
      <c r="E18" s="212"/>
      <c r="F18" s="213"/>
      <c r="G18" s="217">
        <f>SUM(D18:F18)</f>
        <v>0</v>
      </c>
      <c r="H18" s="213"/>
      <c r="I18" s="213"/>
      <c r="J18" s="136"/>
      <c r="K18" s="212"/>
      <c r="L18" s="154"/>
      <c r="M18" s="154"/>
      <c r="N18" s="801"/>
      <c r="O18" s="802"/>
    </row>
    <row r="19" spans="1:15" ht="13.5">
      <c r="A19" s="135"/>
      <c r="B19" s="136"/>
      <c r="C19" s="136"/>
      <c r="D19" s="212"/>
      <c r="E19" s="212"/>
      <c r="F19" s="213"/>
      <c r="G19" s="217">
        <f>SUM(D19:F19)</f>
        <v>0</v>
      </c>
      <c r="H19" s="213"/>
      <c r="I19" s="213"/>
      <c r="J19" s="136"/>
      <c r="K19" s="212"/>
      <c r="L19" s="154"/>
      <c r="M19" s="154"/>
      <c r="N19" s="801"/>
      <c r="O19" s="802"/>
    </row>
    <row r="20" spans="1:15" ht="14.25" thickBot="1">
      <c r="A20" s="146" t="s">
        <v>144</v>
      </c>
      <c r="B20" s="147"/>
      <c r="C20" s="147"/>
      <c r="D20" s="223">
        <f aca="true" t="shared" si="0" ref="D20:I20">SUM(D10:D19)</f>
        <v>400000</v>
      </c>
      <c r="E20" s="223">
        <f t="shared" si="0"/>
        <v>100000</v>
      </c>
      <c r="F20" s="223">
        <f t="shared" si="0"/>
        <v>10000</v>
      </c>
      <c r="G20" s="223">
        <f t="shared" si="0"/>
        <v>510000</v>
      </c>
      <c r="H20" s="223">
        <f t="shared" si="0"/>
        <v>200000</v>
      </c>
      <c r="I20" s="227">
        <f t="shared" si="0"/>
        <v>310000</v>
      </c>
      <c r="J20" s="147"/>
      <c r="K20" s="233">
        <f>SUM(K10:K19)</f>
        <v>0</v>
      </c>
      <c r="L20" s="155"/>
      <c r="M20" s="155"/>
      <c r="N20" s="801"/>
      <c r="O20" s="802"/>
    </row>
    <row r="21" spans="1:15" ht="13.5">
      <c r="A21" s="134"/>
      <c r="B21" s="134"/>
      <c r="C21" s="134"/>
      <c r="D21" s="134"/>
      <c r="E21" s="134"/>
      <c r="F21" s="134"/>
      <c r="G21" s="134"/>
      <c r="H21" s="134"/>
      <c r="I21" s="134"/>
      <c r="J21" s="134"/>
      <c r="K21" s="134"/>
      <c r="L21" s="2"/>
      <c r="M21" s="2"/>
      <c r="N21" s="801"/>
      <c r="O21" s="802"/>
    </row>
    <row r="22" spans="1:15" s="166" customFormat="1" ht="22.5">
      <c r="A22" s="153"/>
      <c r="B22" s="229" t="s">
        <v>259</v>
      </c>
      <c r="C22" s="820" t="s">
        <v>260</v>
      </c>
      <c r="D22" s="821"/>
      <c r="E22" s="821"/>
      <c r="F22" s="821"/>
      <c r="G22" s="821"/>
      <c r="H22" s="821"/>
      <c r="I22" s="821"/>
      <c r="J22" s="821"/>
      <c r="K22" s="821"/>
      <c r="L22" s="821"/>
      <c r="M22" s="822"/>
      <c r="N22" s="801"/>
      <c r="O22" s="802"/>
    </row>
    <row r="23" spans="1:15" s="152" customFormat="1" ht="34.5">
      <c r="A23" s="150"/>
      <c r="B23" s="230" t="s">
        <v>258</v>
      </c>
      <c r="C23" s="799" t="s">
        <v>223</v>
      </c>
      <c r="D23" s="823"/>
      <c r="E23" s="823"/>
      <c r="F23" s="823"/>
      <c r="G23" s="823"/>
      <c r="H23" s="823"/>
      <c r="I23" s="823"/>
      <c r="J23" s="823"/>
      <c r="K23" s="823"/>
      <c r="L23" s="823"/>
      <c r="M23" s="823"/>
      <c r="N23" s="801"/>
      <c r="O23" s="802"/>
    </row>
    <row r="24" spans="1:15" ht="14.25" customHeight="1">
      <c r="A24" s="150"/>
      <c r="B24" s="151"/>
      <c r="C24" s="150"/>
      <c r="D24" s="153"/>
      <c r="E24" s="153"/>
      <c r="F24" s="153"/>
      <c r="G24" s="153"/>
      <c r="H24" s="151"/>
      <c r="I24" s="151"/>
      <c r="J24" s="151"/>
      <c r="K24" s="151"/>
      <c r="L24" s="44"/>
      <c r="M24" s="44"/>
      <c r="N24" s="801"/>
      <c r="O24" s="802"/>
    </row>
    <row r="25" spans="1:15" ht="13.5">
      <c r="A25" s="134"/>
      <c r="B25" s="134" t="s">
        <v>233</v>
      </c>
      <c r="C25" s="134"/>
      <c r="D25" s="134"/>
      <c r="E25" s="134"/>
      <c r="F25" s="134"/>
      <c r="G25" s="134"/>
      <c r="H25" s="134"/>
      <c r="I25" s="134"/>
      <c r="J25" s="134"/>
      <c r="K25" s="134"/>
      <c r="L25" s="2"/>
      <c r="M25" s="2"/>
      <c r="N25" s="801"/>
      <c r="O25" s="802"/>
    </row>
    <row r="26" spans="14:15" ht="13.5">
      <c r="N26" s="801"/>
      <c r="O26" s="802"/>
    </row>
    <row r="27" spans="2:15" ht="13.5">
      <c r="B27" s="800" t="s">
        <v>210</v>
      </c>
      <c r="C27" s="800"/>
      <c r="D27" s="800"/>
      <c r="E27" s="800"/>
      <c r="F27" s="800"/>
      <c r="G27" s="800"/>
      <c r="N27" s="801"/>
      <c r="O27" s="802"/>
    </row>
    <row r="28" spans="2:15" ht="13.5">
      <c r="B28" s="134" t="s">
        <v>211</v>
      </c>
      <c r="C28" s="134"/>
      <c r="D28" s="134"/>
      <c r="F28" s="134" t="s">
        <v>257</v>
      </c>
      <c r="G28" s="134"/>
      <c r="N28" s="801"/>
      <c r="O28" s="802"/>
    </row>
    <row r="29" spans="14:15" ht="13.5">
      <c r="N29" s="801"/>
      <c r="O29" s="802"/>
    </row>
    <row r="30" spans="14:15" ht="13.5">
      <c r="N30" s="801"/>
      <c r="O30" s="802"/>
    </row>
    <row r="31" spans="14:15" ht="13.5">
      <c r="N31" s="801"/>
      <c r="O31" s="802"/>
    </row>
  </sheetData>
  <sheetProtection/>
  <mergeCells count="12">
    <mergeCell ref="K5:K6"/>
    <mergeCell ref="L5:L6"/>
    <mergeCell ref="M5:M6"/>
    <mergeCell ref="C22:M22"/>
    <mergeCell ref="C23:M23"/>
    <mergeCell ref="B27:G27"/>
    <mergeCell ref="N1:N31"/>
    <mergeCell ref="O1:O31"/>
    <mergeCell ref="A5:C6"/>
    <mergeCell ref="D5:G6"/>
    <mergeCell ref="H5:H6"/>
    <mergeCell ref="I5:J6"/>
  </mergeCells>
  <printOptions horizontalCentered="1"/>
  <pageMargins left="0.3937007874015748" right="0.3937007874015748" top="0.5905511811023623" bottom="0.3937007874015748" header="0.31496062992125984" footer="0.31496062992125984"/>
  <pageSetup horizontalDpi="600" verticalDpi="600" orientation="landscape" paperSize="9" scale="83" r:id="rId2"/>
  <headerFooter>
    <oddHeader>&amp;LLeyfiskerfi KSÍ</oddHeader>
    <oddFooter>&amp;LÚtgáfa 5 - 05/01/23</oddFooter>
  </headerFooter>
  <drawing r:id="rId1"/>
</worksheet>
</file>

<file path=xl/worksheets/sheet16.xml><?xml version="1.0" encoding="utf-8"?>
<worksheet xmlns="http://schemas.openxmlformats.org/spreadsheetml/2006/main" xmlns:r="http://schemas.openxmlformats.org/officeDocument/2006/relationships">
  <dimension ref="A1:Q73"/>
  <sheetViews>
    <sheetView tabSelected="1" workbookViewId="0" topLeftCell="A1">
      <selection activeCell="K4" sqref="K4"/>
    </sheetView>
  </sheetViews>
  <sheetFormatPr defaultColWidth="8.00390625" defaultRowHeight="14.25"/>
  <cols>
    <col min="1" max="1" width="18.125" style="520" customWidth="1"/>
    <col min="2" max="2" width="13.75390625" style="520" customWidth="1"/>
    <col min="3" max="4" width="9.75390625" style="520" customWidth="1"/>
    <col min="5" max="5" width="12.625" style="520" bestFit="1" customWidth="1"/>
    <col min="6" max="16" width="12.375" style="520" customWidth="1"/>
    <col min="17" max="17" width="12.00390625" style="520" customWidth="1"/>
    <col min="18" max="16384" width="8.00390625" style="520" customWidth="1"/>
  </cols>
  <sheetData>
    <row r="1" ht="14.25">
      <c r="A1" s="519" t="s">
        <v>2</v>
      </c>
    </row>
    <row r="2" spans="1:2" ht="14.25">
      <c r="A2" s="521"/>
      <c r="B2" s="522" t="s">
        <v>647</v>
      </c>
    </row>
    <row r="3" spans="3:9" ht="14.25">
      <c r="C3" s="833" t="s">
        <v>648</v>
      </c>
      <c r="D3" s="834"/>
      <c r="E3" s="523"/>
      <c r="F3" s="524"/>
      <c r="G3" s="525"/>
      <c r="H3" s="833" t="s">
        <v>649</v>
      </c>
      <c r="I3" s="834"/>
    </row>
    <row r="4" spans="1:17" ht="57.75">
      <c r="A4" s="526" t="s">
        <v>384</v>
      </c>
      <c r="B4" s="527" t="s">
        <v>650</v>
      </c>
      <c r="C4" s="528" t="s">
        <v>651</v>
      </c>
      <c r="D4" s="529" t="s">
        <v>652</v>
      </c>
      <c r="E4" s="528" t="s">
        <v>600</v>
      </c>
      <c r="F4" s="530" t="s">
        <v>653</v>
      </c>
      <c r="G4" s="531" t="s">
        <v>654</v>
      </c>
      <c r="H4" s="528" t="s">
        <v>600</v>
      </c>
      <c r="I4" s="529" t="s">
        <v>601</v>
      </c>
      <c r="J4" s="530" t="s">
        <v>655</v>
      </c>
      <c r="K4" s="530" t="s">
        <v>731</v>
      </c>
      <c r="L4" s="530" t="s">
        <v>656</v>
      </c>
      <c r="M4" s="532" t="s">
        <v>657</v>
      </c>
      <c r="N4" s="532" t="s">
        <v>658</v>
      </c>
      <c r="O4" s="532" t="s">
        <v>659</v>
      </c>
      <c r="P4" s="532" t="s">
        <v>660</v>
      </c>
      <c r="Q4" s="532" t="s">
        <v>661</v>
      </c>
    </row>
    <row r="5" spans="1:17" ht="13.5">
      <c r="A5" s="533"/>
      <c r="B5" s="534"/>
      <c r="C5" s="535"/>
      <c r="D5" s="536"/>
      <c r="E5" s="537"/>
      <c r="F5" s="538"/>
      <c r="G5" s="539"/>
      <c r="H5" s="537"/>
      <c r="I5" s="539"/>
      <c r="J5" s="540"/>
      <c r="K5" s="540"/>
      <c r="L5" s="540"/>
      <c r="M5" s="541">
        <f aca="true" t="shared" si="0" ref="M5:M36">IF(I5&lt;0,0,SUM(J5:L5))</f>
        <v>0</v>
      </c>
      <c r="N5" s="540"/>
      <c r="O5" s="541">
        <f aca="true" t="shared" si="1" ref="O5:O36">+G5+N5</f>
        <v>0</v>
      </c>
      <c r="P5" s="541">
        <f aca="true" t="shared" si="2" ref="P5:P36">IF(I5="",+F5+H5-O5+M5,0)</f>
        <v>0</v>
      </c>
      <c r="Q5" s="541">
        <f aca="true" t="shared" si="3" ref="Q5:Q36">IF(I5&lt;0,-I5-(F5+J5-O5+H5+K5),0)</f>
        <v>0</v>
      </c>
    </row>
    <row r="6" spans="1:17" ht="13.5">
      <c r="A6" s="533"/>
      <c r="B6" s="534"/>
      <c r="C6" s="535"/>
      <c r="D6" s="536"/>
      <c r="E6" s="537"/>
      <c r="F6" s="538"/>
      <c r="G6" s="539"/>
      <c r="H6" s="537"/>
      <c r="I6" s="539"/>
      <c r="J6" s="540"/>
      <c r="K6" s="540"/>
      <c r="L6" s="540"/>
      <c r="M6" s="541">
        <f t="shared" si="0"/>
        <v>0</v>
      </c>
      <c r="N6" s="540"/>
      <c r="O6" s="541">
        <f t="shared" si="1"/>
        <v>0</v>
      </c>
      <c r="P6" s="541">
        <f t="shared" si="2"/>
        <v>0</v>
      </c>
      <c r="Q6" s="541">
        <f t="shared" si="3"/>
        <v>0</v>
      </c>
    </row>
    <row r="7" spans="1:17" ht="13.5">
      <c r="A7" s="533"/>
      <c r="B7" s="534"/>
      <c r="C7" s="535"/>
      <c r="D7" s="536"/>
      <c r="E7" s="537"/>
      <c r="F7" s="538"/>
      <c r="G7" s="539"/>
      <c r="H7" s="537"/>
      <c r="I7" s="539"/>
      <c r="J7" s="540"/>
      <c r="K7" s="540"/>
      <c r="L7" s="540"/>
      <c r="M7" s="541">
        <f t="shared" si="0"/>
        <v>0</v>
      </c>
      <c r="N7" s="540"/>
      <c r="O7" s="541">
        <f t="shared" si="1"/>
        <v>0</v>
      </c>
      <c r="P7" s="541">
        <f t="shared" si="2"/>
        <v>0</v>
      </c>
      <c r="Q7" s="541">
        <f t="shared" si="3"/>
        <v>0</v>
      </c>
    </row>
    <row r="8" spans="1:17" ht="13.5">
      <c r="A8" s="533"/>
      <c r="B8" s="534"/>
      <c r="C8" s="535"/>
      <c r="D8" s="536"/>
      <c r="E8" s="537"/>
      <c r="F8" s="538"/>
      <c r="G8" s="539"/>
      <c r="H8" s="537"/>
      <c r="I8" s="539"/>
      <c r="J8" s="540"/>
      <c r="K8" s="540"/>
      <c r="L8" s="540"/>
      <c r="M8" s="541">
        <f t="shared" si="0"/>
        <v>0</v>
      </c>
      <c r="N8" s="540"/>
      <c r="O8" s="541">
        <f t="shared" si="1"/>
        <v>0</v>
      </c>
      <c r="P8" s="541">
        <f t="shared" si="2"/>
        <v>0</v>
      </c>
      <c r="Q8" s="541">
        <f t="shared" si="3"/>
        <v>0</v>
      </c>
    </row>
    <row r="9" spans="1:17" ht="13.5">
      <c r="A9" s="533"/>
      <c r="B9" s="534"/>
      <c r="C9" s="535"/>
      <c r="D9" s="536"/>
      <c r="E9" s="537"/>
      <c r="F9" s="538"/>
      <c r="G9" s="539"/>
      <c r="H9" s="537"/>
      <c r="I9" s="539"/>
      <c r="J9" s="540"/>
      <c r="K9" s="540"/>
      <c r="L9" s="540"/>
      <c r="M9" s="541">
        <f t="shared" si="0"/>
        <v>0</v>
      </c>
      <c r="N9" s="540"/>
      <c r="O9" s="541">
        <f t="shared" si="1"/>
        <v>0</v>
      </c>
      <c r="P9" s="541">
        <f t="shared" si="2"/>
        <v>0</v>
      </c>
      <c r="Q9" s="541">
        <f t="shared" si="3"/>
        <v>0</v>
      </c>
    </row>
    <row r="10" spans="1:17" ht="13.5">
      <c r="A10" s="533"/>
      <c r="B10" s="534"/>
      <c r="C10" s="535"/>
      <c r="D10" s="536"/>
      <c r="E10" s="537"/>
      <c r="F10" s="538"/>
      <c r="G10" s="539"/>
      <c r="H10" s="537"/>
      <c r="I10" s="539"/>
      <c r="J10" s="540"/>
      <c r="K10" s="540"/>
      <c r="L10" s="540"/>
      <c r="M10" s="541">
        <f t="shared" si="0"/>
        <v>0</v>
      </c>
      <c r="N10" s="540"/>
      <c r="O10" s="541">
        <f t="shared" si="1"/>
        <v>0</v>
      </c>
      <c r="P10" s="541">
        <f t="shared" si="2"/>
        <v>0</v>
      </c>
      <c r="Q10" s="541">
        <f t="shared" si="3"/>
        <v>0</v>
      </c>
    </row>
    <row r="11" spans="1:17" ht="13.5">
      <c r="A11" s="533"/>
      <c r="B11" s="534"/>
      <c r="C11" s="535"/>
      <c r="D11" s="536"/>
      <c r="E11" s="537"/>
      <c r="F11" s="538"/>
      <c r="G11" s="539"/>
      <c r="H11" s="537"/>
      <c r="I11" s="539"/>
      <c r="J11" s="540"/>
      <c r="K11" s="540"/>
      <c r="L11" s="540"/>
      <c r="M11" s="541">
        <f t="shared" si="0"/>
        <v>0</v>
      </c>
      <c r="N11" s="540"/>
      <c r="O11" s="541">
        <f t="shared" si="1"/>
        <v>0</v>
      </c>
      <c r="P11" s="541">
        <f t="shared" si="2"/>
        <v>0</v>
      </c>
      <c r="Q11" s="541">
        <f t="shared" si="3"/>
        <v>0</v>
      </c>
    </row>
    <row r="12" spans="1:17" ht="13.5">
      <c r="A12" s="533"/>
      <c r="B12" s="534"/>
      <c r="C12" s="535"/>
      <c r="D12" s="536"/>
      <c r="E12" s="537"/>
      <c r="F12" s="538"/>
      <c r="G12" s="539"/>
      <c r="H12" s="537"/>
      <c r="I12" s="539"/>
      <c r="J12" s="540"/>
      <c r="K12" s="540"/>
      <c r="L12" s="540"/>
      <c r="M12" s="541">
        <f t="shared" si="0"/>
        <v>0</v>
      </c>
      <c r="N12" s="540"/>
      <c r="O12" s="541">
        <f t="shared" si="1"/>
        <v>0</v>
      </c>
      <c r="P12" s="541">
        <f t="shared" si="2"/>
        <v>0</v>
      </c>
      <c r="Q12" s="541">
        <f t="shared" si="3"/>
        <v>0</v>
      </c>
    </row>
    <row r="13" spans="1:17" ht="13.5">
      <c r="A13" s="533"/>
      <c r="B13" s="534"/>
      <c r="C13" s="535"/>
      <c r="D13" s="536"/>
      <c r="E13" s="537"/>
      <c r="F13" s="538"/>
      <c r="G13" s="539"/>
      <c r="H13" s="537"/>
      <c r="I13" s="539"/>
      <c r="J13" s="540"/>
      <c r="K13" s="540"/>
      <c r="L13" s="540"/>
      <c r="M13" s="541">
        <f t="shared" si="0"/>
        <v>0</v>
      </c>
      <c r="N13" s="540"/>
      <c r="O13" s="541">
        <f t="shared" si="1"/>
        <v>0</v>
      </c>
      <c r="P13" s="541">
        <f t="shared" si="2"/>
        <v>0</v>
      </c>
      <c r="Q13" s="541">
        <f t="shared" si="3"/>
        <v>0</v>
      </c>
    </row>
    <row r="14" spans="1:17" ht="13.5">
      <c r="A14" s="533"/>
      <c r="B14" s="534"/>
      <c r="C14" s="535"/>
      <c r="D14" s="536"/>
      <c r="E14" s="537"/>
      <c r="F14" s="538"/>
      <c r="G14" s="539"/>
      <c r="H14" s="537"/>
      <c r="I14" s="539"/>
      <c r="J14" s="540"/>
      <c r="K14" s="540"/>
      <c r="L14" s="540"/>
      <c r="M14" s="541">
        <f t="shared" si="0"/>
        <v>0</v>
      </c>
      <c r="N14" s="540"/>
      <c r="O14" s="541">
        <f t="shared" si="1"/>
        <v>0</v>
      </c>
      <c r="P14" s="541">
        <f t="shared" si="2"/>
        <v>0</v>
      </c>
      <c r="Q14" s="541">
        <f t="shared" si="3"/>
        <v>0</v>
      </c>
    </row>
    <row r="15" spans="1:17" ht="13.5">
      <c r="A15" s="533"/>
      <c r="B15" s="534"/>
      <c r="C15" s="535"/>
      <c r="D15" s="536"/>
      <c r="E15" s="537"/>
      <c r="F15" s="538"/>
      <c r="G15" s="539"/>
      <c r="H15" s="537"/>
      <c r="I15" s="539"/>
      <c r="J15" s="540"/>
      <c r="K15" s="540"/>
      <c r="L15" s="540"/>
      <c r="M15" s="541">
        <f t="shared" si="0"/>
        <v>0</v>
      </c>
      <c r="N15" s="540"/>
      <c r="O15" s="541">
        <f t="shared" si="1"/>
        <v>0</v>
      </c>
      <c r="P15" s="541">
        <f t="shared" si="2"/>
        <v>0</v>
      </c>
      <c r="Q15" s="541">
        <f t="shared" si="3"/>
        <v>0</v>
      </c>
    </row>
    <row r="16" spans="1:17" ht="13.5">
      <c r="A16" s="533"/>
      <c r="B16" s="534"/>
      <c r="C16" s="535"/>
      <c r="D16" s="536"/>
      <c r="E16" s="537"/>
      <c r="F16" s="538"/>
      <c r="G16" s="539"/>
      <c r="H16" s="537"/>
      <c r="I16" s="539"/>
      <c r="J16" s="540"/>
      <c r="K16" s="540"/>
      <c r="L16" s="540"/>
      <c r="M16" s="541">
        <f t="shared" si="0"/>
        <v>0</v>
      </c>
      <c r="N16" s="540"/>
      <c r="O16" s="541">
        <f t="shared" si="1"/>
        <v>0</v>
      </c>
      <c r="P16" s="541">
        <f t="shared" si="2"/>
        <v>0</v>
      </c>
      <c r="Q16" s="541">
        <f t="shared" si="3"/>
        <v>0</v>
      </c>
    </row>
    <row r="17" spans="1:17" ht="13.5">
      <c r="A17" s="533"/>
      <c r="B17" s="534"/>
      <c r="C17" s="535"/>
      <c r="D17" s="536"/>
      <c r="E17" s="537"/>
      <c r="F17" s="538"/>
      <c r="G17" s="539"/>
      <c r="H17" s="537"/>
      <c r="I17" s="539"/>
      <c r="J17" s="540"/>
      <c r="K17" s="540"/>
      <c r="L17" s="540"/>
      <c r="M17" s="541">
        <f t="shared" si="0"/>
        <v>0</v>
      </c>
      <c r="N17" s="540"/>
      <c r="O17" s="541">
        <f t="shared" si="1"/>
        <v>0</v>
      </c>
      <c r="P17" s="541">
        <f t="shared" si="2"/>
        <v>0</v>
      </c>
      <c r="Q17" s="541">
        <f t="shared" si="3"/>
        <v>0</v>
      </c>
    </row>
    <row r="18" spans="1:17" ht="13.5">
      <c r="A18" s="533"/>
      <c r="B18" s="534"/>
      <c r="C18" s="535"/>
      <c r="D18" s="536"/>
      <c r="E18" s="537"/>
      <c r="F18" s="538"/>
      <c r="G18" s="539"/>
      <c r="H18" s="537"/>
      <c r="I18" s="539"/>
      <c r="J18" s="540"/>
      <c r="K18" s="540"/>
      <c r="L18" s="540"/>
      <c r="M18" s="541">
        <f t="shared" si="0"/>
        <v>0</v>
      </c>
      <c r="N18" s="540"/>
      <c r="O18" s="541">
        <f t="shared" si="1"/>
        <v>0</v>
      </c>
      <c r="P18" s="541">
        <f t="shared" si="2"/>
        <v>0</v>
      </c>
      <c r="Q18" s="541">
        <f t="shared" si="3"/>
        <v>0</v>
      </c>
    </row>
    <row r="19" spans="1:17" ht="13.5">
      <c r="A19" s="533"/>
      <c r="B19" s="534"/>
      <c r="C19" s="535"/>
      <c r="D19" s="536"/>
      <c r="E19" s="537"/>
      <c r="F19" s="538"/>
      <c r="G19" s="539"/>
      <c r="H19" s="537"/>
      <c r="I19" s="539"/>
      <c r="J19" s="540"/>
      <c r="K19" s="540"/>
      <c r="L19" s="540"/>
      <c r="M19" s="541">
        <f t="shared" si="0"/>
        <v>0</v>
      </c>
      <c r="N19" s="540"/>
      <c r="O19" s="541">
        <f t="shared" si="1"/>
        <v>0</v>
      </c>
      <c r="P19" s="541">
        <f t="shared" si="2"/>
        <v>0</v>
      </c>
      <c r="Q19" s="541">
        <f t="shared" si="3"/>
        <v>0</v>
      </c>
    </row>
    <row r="20" spans="1:17" ht="13.5">
      <c r="A20" s="533"/>
      <c r="B20" s="534"/>
      <c r="C20" s="535"/>
      <c r="D20" s="536"/>
      <c r="E20" s="537"/>
      <c r="F20" s="538"/>
      <c r="G20" s="539"/>
      <c r="H20" s="537"/>
      <c r="I20" s="539"/>
      <c r="J20" s="540"/>
      <c r="K20" s="540"/>
      <c r="L20" s="540"/>
      <c r="M20" s="541">
        <f t="shared" si="0"/>
        <v>0</v>
      </c>
      <c r="N20" s="540"/>
      <c r="O20" s="541">
        <f t="shared" si="1"/>
        <v>0</v>
      </c>
      <c r="P20" s="541">
        <f t="shared" si="2"/>
        <v>0</v>
      </c>
      <c r="Q20" s="541">
        <f t="shared" si="3"/>
        <v>0</v>
      </c>
    </row>
    <row r="21" spans="1:17" ht="13.5">
      <c r="A21" s="533"/>
      <c r="B21" s="534"/>
      <c r="C21" s="535"/>
      <c r="D21" s="536"/>
      <c r="E21" s="537"/>
      <c r="F21" s="538"/>
      <c r="G21" s="539"/>
      <c r="H21" s="537"/>
      <c r="I21" s="539"/>
      <c r="J21" s="540"/>
      <c r="K21" s="540"/>
      <c r="L21" s="540"/>
      <c r="M21" s="541">
        <f t="shared" si="0"/>
        <v>0</v>
      </c>
      <c r="N21" s="540"/>
      <c r="O21" s="541">
        <f t="shared" si="1"/>
        <v>0</v>
      </c>
      <c r="P21" s="541">
        <f t="shared" si="2"/>
        <v>0</v>
      </c>
      <c r="Q21" s="541">
        <f t="shared" si="3"/>
        <v>0</v>
      </c>
    </row>
    <row r="22" spans="1:17" ht="13.5">
      <c r="A22" s="533"/>
      <c r="B22" s="534"/>
      <c r="C22" s="535"/>
      <c r="D22" s="536"/>
      <c r="E22" s="537"/>
      <c r="F22" s="538"/>
      <c r="G22" s="539"/>
      <c r="H22" s="537"/>
      <c r="I22" s="539"/>
      <c r="J22" s="540"/>
      <c r="K22" s="540"/>
      <c r="L22" s="540"/>
      <c r="M22" s="541">
        <f t="shared" si="0"/>
        <v>0</v>
      </c>
      <c r="N22" s="540"/>
      <c r="O22" s="541">
        <f t="shared" si="1"/>
        <v>0</v>
      </c>
      <c r="P22" s="541">
        <f t="shared" si="2"/>
        <v>0</v>
      </c>
      <c r="Q22" s="541">
        <f t="shared" si="3"/>
        <v>0</v>
      </c>
    </row>
    <row r="23" spans="1:17" ht="13.5">
      <c r="A23" s="533"/>
      <c r="B23" s="534"/>
      <c r="C23" s="535"/>
      <c r="D23" s="536"/>
      <c r="E23" s="537"/>
      <c r="F23" s="538"/>
      <c r="G23" s="539"/>
      <c r="H23" s="537"/>
      <c r="I23" s="539"/>
      <c r="J23" s="540"/>
      <c r="K23" s="540"/>
      <c r="L23" s="540"/>
      <c r="M23" s="541">
        <f t="shared" si="0"/>
        <v>0</v>
      </c>
      <c r="N23" s="540"/>
      <c r="O23" s="541">
        <f t="shared" si="1"/>
        <v>0</v>
      </c>
      <c r="P23" s="541">
        <f t="shared" si="2"/>
        <v>0</v>
      </c>
      <c r="Q23" s="541">
        <f t="shared" si="3"/>
        <v>0</v>
      </c>
    </row>
    <row r="24" spans="1:17" ht="13.5">
      <c r="A24" s="533"/>
      <c r="B24" s="534"/>
      <c r="C24" s="535"/>
      <c r="D24" s="536"/>
      <c r="E24" s="537"/>
      <c r="F24" s="538"/>
      <c r="G24" s="539"/>
      <c r="H24" s="537"/>
      <c r="I24" s="539"/>
      <c r="J24" s="540"/>
      <c r="K24" s="540"/>
      <c r="L24" s="540"/>
      <c r="M24" s="541">
        <f t="shared" si="0"/>
        <v>0</v>
      </c>
      <c r="N24" s="540"/>
      <c r="O24" s="541">
        <f t="shared" si="1"/>
        <v>0</v>
      </c>
      <c r="P24" s="541">
        <f t="shared" si="2"/>
        <v>0</v>
      </c>
      <c r="Q24" s="541">
        <f t="shared" si="3"/>
        <v>0</v>
      </c>
    </row>
    <row r="25" spans="1:17" ht="13.5">
      <c r="A25" s="533"/>
      <c r="B25" s="534"/>
      <c r="C25" s="535"/>
      <c r="D25" s="536"/>
      <c r="E25" s="537"/>
      <c r="F25" s="538"/>
      <c r="G25" s="539"/>
      <c r="H25" s="537"/>
      <c r="I25" s="539"/>
      <c r="J25" s="540"/>
      <c r="K25" s="540"/>
      <c r="L25" s="540"/>
      <c r="M25" s="541">
        <f t="shared" si="0"/>
        <v>0</v>
      </c>
      <c r="N25" s="540"/>
      <c r="O25" s="541">
        <f t="shared" si="1"/>
        <v>0</v>
      </c>
      <c r="P25" s="541">
        <f t="shared" si="2"/>
        <v>0</v>
      </c>
      <c r="Q25" s="541">
        <f t="shared" si="3"/>
        <v>0</v>
      </c>
    </row>
    <row r="26" spans="1:17" ht="13.5">
      <c r="A26" s="533"/>
      <c r="B26" s="534"/>
      <c r="C26" s="535"/>
      <c r="D26" s="536"/>
      <c r="E26" s="537"/>
      <c r="F26" s="538"/>
      <c r="G26" s="539"/>
      <c r="H26" s="537"/>
      <c r="I26" s="539"/>
      <c r="J26" s="540"/>
      <c r="K26" s="540"/>
      <c r="L26" s="540"/>
      <c r="M26" s="541">
        <f t="shared" si="0"/>
        <v>0</v>
      </c>
      <c r="N26" s="540"/>
      <c r="O26" s="541">
        <f t="shared" si="1"/>
        <v>0</v>
      </c>
      <c r="P26" s="541">
        <f t="shared" si="2"/>
        <v>0</v>
      </c>
      <c r="Q26" s="541">
        <f t="shared" si="3"/>
        <v>0</v>
      </c>
    </row>
    <row r="27" spans="1:17" ht="13.5">
      <c r="A27" s="533"/>
      <c r="B27" s="534"/>
      <c r="C27" s="535"/>
      <c r="D27" s="536"/>
      <c r="E27" s="537"/>
      <c r="F27" s="538"/>
      <c r="G27" s="539"/>
      <c r="H27" s="537"/>
      <c r="I27" s="539"/>
      <c r="J27" s="540"/>
      <c r="K27" s="540"/>
      <c r="L27" s="540"/>
      <c r="M27" s="541">
        <f t="shared" si="0"/>
        <v>0</v>
      </c>
      <c r="N27" s="540"/>
      <c r="O27" s="541">
        <f t="shared" si="1"/>
        <v>0</v>
      </c>
      <c r="P27" s="541">
        <f t="shared" si="2"/>
        <v>0</v>
      </c>
      <c r="Q27" s="541">
        <f t="shared" si="3"/>
        <v>0</v>
      </c>
    </row>
    <row r="28" spans="1:17" ht="13.5">
      <c r="A28" s="533"/>
      <c r="B28" s="534"/>
      <c r="C28" s="535"/>
      <c r="D28" s="536"/>
      <c r="E28" s="537"/>
      <c r="F28" s="538"/>
      <c r="G28" s="539"/>
      <c r="H28" s="537"/>
      <c r="I28" s="539"/>
      <c r="J28" s="540"/>
      <c r="K28" s="540"/>
      <c r="L28" s="540"/>
      <c r="M28" s="541">
        <f t="shared" si="0"/>
        <v>0</v>
      </c>
      <c r="N28" s="540"/>
      <c r="O28" s="541">
        <f t="shared" si="1"/>
        <v>0</v>
      </c>
      <c r="P28" s="541">
        <f t="shared" si="2"/>
        <v>0</v>
      </c>
      <c r="Q28" s="541">
        <f t="shared" si="3"/>
        <v>0</v>
      </c>
    </row>
    <row r="29" spans="1:17" ht="13.5">
      <c r="A29" s="533"/>
      <c r="B29" s="534"/>
      <c r="C29" s="535"/>
      <c r="D29" s="536"/>
      <c r="E29" s="537"/>
      <c r="F29" s="538"/>
      <c r="G29" s="539"/>
      <c r="H29" s="537"/>
      <c r="I29" s="539"/>
      <c r="J29" s="540"/>
      <c r="K29" s="540"/>
      <c r="L29" s="540"/>
      <c r="M29" s="541">
        <f t="shared" si="0"/>
        <v>0</v>
      </c>
      <c r="N29" s="540"/>
      <c r="O29" s="541">
        <f t="shared" si="1"/>
        <v>0</v>
      </c>
      <c r="P29" s="541">
        <f t="shared" si="2"/>
        <v>0</v>
      </c>
      <c r="Q29" s="541">
        <f t="shared" si="3"/>
        <v>0</v>
      </c>
    </row>
    <row r="30" spans="1:17" ht="13.5">
      <c r="A30" s="533"/>
      <c r="B30" s="534"/>
      <c r="C30" s="535"/>
      <c r="D30" s="536"/>
      <c r="E30" s="537"/>
      <c r="F30" s="538"/>
      <c r="G30" s="539"/>
      <c r="H30" s="537"/>
      <c r="I30" s="539"/>
      <c r="J30" s="540"/>
      <c r="K30" s="540"/>
      <c r="L30" s="540"/>
      <c r="M30" s="541">
        <f t="shared" si="0"/>
        <v>0</v>
      </c>
      <c r="N30" s="540"/>
      <c r="O30" s="541">
        <f t="shared" si="1"/>
        <v>0</v>
      </c>
      <c r="P30" s="541">
        <f t="shared" si="2"/>
        <v>0</v>
      </c>
      <c r="Q30" s="541">
        <f t="shared" si="3"/>
        <v>0</v>
      </c>
    </row>
    <row r="31" spans="1:17" ht="13.5">
      <c r="A31" s="533"/>
      <c r="B31" s="534"/>
      <c r="C31" s="535"/>
      <c r="D31" s="536"/>
      <c r="E31" s="537"/>
      <c r="F31" s="538"/>
      <c r="G31" s="539"/>
      <c r="H31" s="537"/>
      <c r="I31" s="539"/>
      <c r="J31" s="540"/>
      <c r="K31" s="540"/>
      <c r="L31" s="540"/>
      <c r="M31" s="541">
        <f t="shared" si="0"/>
        <v>0</v>
      </c>
      <c r="N31" s="540"/>
      <c r="O31" s="541">
        <f t="shared" si="1"/>
        <v>0</v>
      </c>
      <c r="P31" s="541">
        <f t="shared" si="2"/>
        <v>0</v>
      </c>
      <c r="Q31" s="541">
        <f t="shared" si="3"/>
        <v>0</v>
      </c>
    </row>
    <row r="32" spans="1:17" ht="13.5">
      <c r="A32" s="533"/>
      <c r="B32" s="534"/>
      <c r="C32" s="535"/>
      <c r="D32" s="536"/>
      <c r="E32" s="537"/>
      <c r="F32" s="538"/>
      <c r="G32" s="539"/>
      <c r="H32" s="537"/>
      <c r="I32" s="539"/>
      <c r="J32" s="540"/>
      <c r="K32" s="540"/>
      <c r="L32" s="540"/>
      <c r="M32" s="541">
        <f t="shared" si="0"/>
        <v>0</v>
      </c>
      <c r="N32" s="540"/>
      <c r="O32" s="541">
        <f t="shared" si="1"/>
        <v>0</v>
      </c>
      <c r="P32" s="541">
        <f t="shared" si="2"/>
        <v>0</v>
      </c>
      <c r="Q32" s="541">
        <f t="shared" si="3"/>
        <v>0</v>
      </c>
    </row>
    <row r="33" spans="1:17" ht="13.5">
      <c r="A33" s="533"/>
      <c r="B33" s="534"/>
      <c r="C33" s="535"/>
      <c r="D33" s="536"/>
      <c r="E33" s="537"/>
      <c r="F33" s="538"/>
      <c r="G33" s="539"/>
      <c r="H33" s="537"/>
      <c r="I33" s="539"/>
      <c r="J33" s="540"/>
      <c r="K33" s="540"/>
      <c r="L33" s="540"/>
      <c r="M33" s="541">
        <f t="shared" si="0"/>
        <v>0</v>
      </c>
      <c r="N33" s="540"/>
      <c r="O33" s="541">
        <f t="shared" si="1"/>
        <v>0</v>
      </c>
      <c r="P33" s="541">
        <f t="shared" si="2"/>
        <v>0</v>
      </c>
      <c r="Q33" s="541">
        <f t="shared" si="3"/>
        <v>0</v>
      </c>
    </row>
    <row r="34" spans="1:17" ht="13.5">
      <c r="A34" s="533"/>
      <c r="B34" s="534"/>
      <c r="C34" s="535"/>
      <c r="D34" s="536"/>
      <c r="E34" s="537"/>
      <c r="F34" s="538"/>
      <c r="G34" s="539"/>
      <c r="H34" s="537"/>
      <c r="I34" s="539"/>
      <c r="J34" s="540"/>
      <c r="K34" s="540"/>
      <c r="L34" s="540"/>
      <c r="M34" s="541">
        <f t="shared" si="0"/>
        <v>0</v>
      </c>
      <c r="N34" s="540"/>
      <c r="O34" s="541">
        <f t="shared" si="1"/>
        <v>0</v>
      </c>
      <c r="P34" s="541">
        <f t="shared" si="2"/>
        <v>0</v>
      </c>
      <c r="Q34" s="541">
        <f t="shared" si="3"/>
        <v>0</v>
      </c>
    </row>
    <row r="35" spans="1:17" ht="13.5">
      <c r="A35" s="533"/>
      <c r="B35" s="534"/>
      <c r="C35" s="535"/>
      <c r="D35" s="536"/>
      <c r="E35" s="537"/>
      <c r="F35" s="538"/>
      <c r="G35" s="539"/>
      <c r="H35" s="537"/>
      <c r="I35" s="539"/>
      <c r="J35" s="540"/>
      <c r="K35" s="540"/>
      <c r="L35" s="540"/>
      <c r="M35" s="541">
        <f t="shared" si="0"/>
        <v>0</v>
      </c>
      <c r="N35" s="540"/>
      <c r="O35" s="541">
        <f t="shared" si="1"/>
        <v>0</v>
      </c>
      <c r="P35" s="541">
        <f t="shared" si="2"/>
        <v>0</v>
      </c>
      <c r="Q35" s="541">
        <f t="shared" si="3"/>
        <v>0</v>
      </c>
    </row>
    <row r="36" spans="1:17" ht="13.5">
      <c r="A36" s="533"/>
      <c r="B36" s="534"/>
      <c r="C36" s="535"/>
      <c r="D36" s="536"/>
      <c r="E36" s="537"/>
      <c r="F36" s="538"/>
      <c r="G36" s="539"/>
      <c r="H36" s="537"/>
      <c r="I36" s="539"/>
      <c r="J36" s="540"/>
      <c r="K36" s="540"/>
      <c r="L36" s="540"/>
      <c r="M36" s="541">
        <f t="shared" si="0"/>
        <v>0</v>
      </c>
      <c r="N36" s="540"/>
      <c r="O36" s="541">
        <f t="shared" si="1"/>
        <v>0</v>
      </c>
      <c r="P36" s="541">
        <f t="shared" si="2"/>
        <v>0</v>
      </c>
      <c r="Q36" s="541">
        <f t="shared" si="3"/>
        <v>0</v>
      </c>
    </row>
    <row r="37" spans="1:17" ht="13.5">
      <c r="A37" s="533"/>
      <c r="B37" s="534"/>
      <c r="C37" s="535"/>
      <c r="D37" s="536"/>
      <c r="E37" s="537"/>
      <c r="F37" s="538"/>
      <c r="G37" s="539"/>
      <c r="H37" s="537"/>
      <c r="I37" s="539"/>
      <c r="J37" s="540"/>
      <c r="K37" s="540"/>
      <c r="L37" s="540"/>
      <c r="M37" s="541">
        <f aca="true" t="shared" si="4" ref="M37:M55">IF(I37&lt;0,0,SUM(J37:L37))</f>
        <v>0</v>
      </c>
      <c r="N37" s="540"/>
      <c r="O37" s="541">
        <f aca="true" t="shared" si="5" ref="O37:O55">+G37+N37</f>
        <v>0</v>
      </c>
      <c r="P37" s="541">
        <f aca="true" t="shared" si="6" ref="P37:P55">IF(I37="",+F37+H37-O37+M37,0)</f>
        <v>0</v>
      </c>
      <c r="Q37" s="541">
        <f aca="true" t="shared" si="7" ref="Q37:Q55">IF(I37&lt;0,-I37-(F37+J37-O37+H37+K37),0)</f>
        <v>0</v>
      </c>
    </row>
    <row r="38" spans="1:17" ht="13.5">
      <c r="A38" s="533"/>
      <c r="B38" s="534"/>
      <c r="C38" s="535"/>
      <c r="D38" s="536"/>
      <c r="E38" s="537"/>
      <c r="F38" s="538"/>
      <c r="G38" s="539"/>
      <c r="H38" s="537"/>
      <c r="I38" s="539"/>
      <c r="J38" s="540"/>
      <c r="K38" s="540"/>
      <c r="L38" s="540"/>
      <c r="M38" s="541">
        <f t="shared" si="4"/>
        <v>0</v>
      </c>
      <c r="N38" s="540"/>
      <c r="O38" s="541">
        <f t="shared" si="5"/>
        <v>0</v>
      </c>
      <c r="P38" s="541">
        <f t="shared" si="6"/>
        <v>0</v>
      </c>
      <c r="Q38" s="541">
        <f t="shared" si="7"/>
        <v>0</v>
      </c>
    </row>
    <row r="39" spans="1:17" ht="13.5">
      <c r="A39" s="533"/>
      <c r="B39" s="534"/>
      <c r="C39" s="535"/>
      <c r="D39" s="536"/>
      <c r="E39" s="537"/>
      <c r="F39" s="538"/>
      <c r="G39" s="539"/>
      <c r="H39" s="537"/>
      <c r="I39" s="539"/>
      <c r="J39" s="540"/>
      <c r="K39" s="540"/>
      <c r="L39" s="540"/>
      <c r="M39" s="541">
        <f t="shared" si="4"/>
        <v>0</v>
      </c>
      <c r="N39" s="540"/>
      <c r="O39" s="541">
        <f t="shared" si="5"/>
        <v>0</v>
      </c>
      <c r="P39" s="541">
        <f t="shared" si="6"/>
        <v>0</v>
      </c>
      <c r="Q39" s="541">
        <f t="shared" si="7"/>
        <v>0</v>
      </c>
    </row>
    <row r="40" spans="1:17" ht="13.5">
      <c r="A40" s="533"/>
      <c r="B40" s="534"/>
      <c r="C40" s="535"/>
      <c r="D40" s="536"/>
      <c r="E40" s="537"/>
      <c r="F40" s="538"/>
      <c r="G40" s="539"/>
      <c r="H40" s="537"/>
      <c r="I40" s="539"/>
      <c r="J40" s="540"/>
      <c r="K40" s="540"/>
      <c r="L40" s="540"/>
      <c r="M40" s="541">
        <f t="shared" si="4"/>
        <v>0</v>
      </c>
      <c r="N40" s="540"/>
      <c r="O40" s="541">
        <f t="shared" si="5"/>
        <v>0</v>
      </c>
      <c r="P40" s="541">
        <f t="shared" si="6"/>
        <v>0</v>
      </c>
      <c r="Q40" s="541">
        <f t="shared" si="7"/>
        <v>0</v>
      </c>
    </row>
    <row r="41" spans="1:17" ht="13.5">
      <c r="A41" s="533"/>
      <c r="B41" s="534"/>
      <c r="C41" s="535"/>
      <c r="D41" s="536"/>
      <c r="E41" s="537"/>
      <c r="F41" s="538"/>
      <c r="G41" s="539"/>
      <c r="H41" s="537"/>
      <c r="I41" s="539"/>
      <c r="J41" s="540"/>
      <c r="K41" s="540"/>
      <c r="L41" s="540"/>
      <c r="M41" s="541">
        <f t="shared" si="4"/>
        <v>0</v>
      </c>
      <c r="N41" s="540"/>
      <c r="O41" s="541">
        <f t="shared" si="5"/>
        <v>0</v>
      </c>
      <c r="P41" s="541">
        <f t="shared" si="6"/>
        <v>0</v>
      </c>
      <c r="Q41" s="541">
        <f t="shared" si="7"/>
        <v>0</v>
      </c>
    </row>
    <row r="42" spans="1:17" ht="13.5">
      <c r="A42" s="533"/>
      <c r="B42" s="534"/>
      <c r="C42" s="535"/>
      <c r="D42" s="536"/>
      <c r="E42" s="537"/>
      <c r="F42" s="538"/>
      <c r="G42" s="539"/>
      <c r="H42" s="537"/>
      <c r="I42" s="539"/>
      <c r="J42" s="540"/>
      <c r="K42" s="540"/>
      <c r="L42" s="540"/>
      <c r="M42" s="541">
        <f t="shared" si="4"/>
        <v>0</v>
      </c>
      <c r="N42" s="540"/>
      <c r="O42" s="541">
        <f t="shared" si="5"/>
        <v>0</v>
      </c>
      <c r="P42" s="541">
        <f t="shared" si="6"/>
        <v>0</v>
      </c>
      <c r="Q42" s="541">
        <f t="shared" si="7"/>
        <v>0</v>
      </c>
    </row>
    <row r="43" spans="1:17" ht="13.5">
      <c r="A43" s="533"/>
      <c r="B43" s="534"/>
      <c r="C43" s="535"/>
      <c r="D43" s="536"/>
      <c r="E43" s="537"/>
      <c r="F43" s="538"/>
      <c r="G43" s="539"/>
      <c r="H43" s="537"/>
      <c r="I43" s="539"/>
      <c r="J43" s="540"/>
      <c r="K43" s="540"/>
      <c r="L43" s="540"/>
      <c r="M43" s="541">
        <f t="shared" si="4"/>
        <v>0</v>
      </c>
      <c r="N43" s="540"/>
      <c r="O43" s="541">
        <f t="shared" si="5"/>
        <v>0</v>
      </c>
      <c r="P43" s="541">
        <f t="shared" si="6"/>
        <v>0</v>
      </c>
      <c r="Q43" s="541">
        <f t="shared" si="7"/>
        <v>0</v>
      </c>
    </row>
    <row r="44" spans="1:17" ht="13.5">
      <c r="A44" s="533"/>
      <c r="B44" s="534"/>
      <c r="C44" s="535"/>
      <c r="D44" s="536"/>
      <c r="E44" s="537"/>
      <c r="F44" s="538"/>
      <c r="G44" s="539"/>
      <c r="H44" s="537"/>
      <c r="I44" s="539"/>
      <c r="J44" s="540"/>
      <c r="K44" s="540"/>
      <c r="L44" s="540"/>
      <c r="M44" s="541">
        <f t="shared" si="4"/>
        <v>0</v>
      </c>
      <c r="N44" s="540"/>
      <c r="O44" s="541">
        <f t="shared" si="5"/>
        <v>0</v>
      </c>
      <c r="P44" s="541">
        <f t="shared" si="6"/>
        <v>0</v>
      </c>
      <c r="Q44" s="541">
        <f t="shared" si="7"/>
        <v>0</v>
      </c>
    </row>
    <row r="45" spans="1:17" ht="13.5">
      <c r="A45" s="533"/>
      <c r="B45" s="534"/>
      <c r="C45" s="535"/>
      <c r="D45" s="536"/>
      <c r="E45" s="537"/>
      <c r="F45" s="538"/>
      <c r="G45" s="539"/>
      <c r="H45" s="537"/>
      <c r="I45" s="539"/>
      <c r="J45" s="540"/>
      <c r="K45" s="540"/>
      <c r="L45" s="540"/>
      <c r="M45" s="541">
        <f t="shared" si="4"/>
        <v>0</v>
      </c>
      <c r="N45" s="540"/>
      <c r="O45" s="541">
        <f t="shared" si="5"/>
        <v>0</v>
      </c>
      <c r="P45" s="541">
        <f t="shared" si="6"/>
        <v>0</v>
      </c>
      <c r="Q45" s="541">
        <f t="shared" si="7"/>
        <v>0</v>
      </c>
    </row>
    <row r="46" spans="1:17" ht="13.5">
      <c r="A46" s="533"/>
      <c r="B46" s="534"/>
      <c r="C46" s="535"/>
      <c r="D46" s="536"/>
      <c r="E46" s="537"/>
      <c r="F46" s="538"/>
      <c r="G46" s="539"/>
      <c r="H46" s="537"/>
      <c r="I46" s="539"/>
      <c r="J46" s="540"/>
      <c r="K46" s="540"/>
      <c r="L46" s="540"/>
      <c r="M46" s="541">
        <f t="shared" si="4"/>
        <v>0</v>
      </c>
      <c r="N46" s="540"/>
      <c r="O46" s="541">
        <f t="shared" si="5"/>
        <v>0</v>
      </c>
      <c r="P46" s="541">
        <f t="shared" si="6"/>
        <v>0</v>
      </c>
      <c r="Q46" s="541">
        <f t="shared" si="7"/>
        <v>0</v>
      </c>
    </row>
    <row r="47" spans="1:17" ht="13.5">
      <c r="A47" s="533"/>
      <c r="B47" s="534"/>
      <c r="C47" s="535"/>
      <c r="D47" s="536"/>
      <c r="E47" s="537"/>
      <c r="F47" s="538"/>
      <c r="G47" s="539"/>
      <c r="H47" s="537"/>
      <c r="I47" s="539"/>
      <c r="J47" s="540"/>
      <c r="K47" s="540"/>
      <c r="L47" s="540"/>
      <c r="M47" s="541">
        <f t="shared" si="4"/>
        <v>0</v>
      </c>
      <c r="N47" s="540"/>
      <c r="O47" s="541">
        <f t="shared" si="5"/>
        <v>0</v>
      </c>
      <c r="P47" s="541">
        <f t="shared" si="6"/>
        <v>0</v>
      </c>
      <c r="Q47" s="541">
        <f t="shared" si="7"/>
        <v>0</v>
      </c>
    </row>
    <row r="48" spans="1:17" ht="13.5">
      <c r="A48" s="533"/>
      <c r="B48" s="534"/>
      <c r="C48" s="535"/>
      <c r="D48" s="536"/>
      <c r="E48" s="537"/>
      <c r="F48" s="538"/>
      <c r="G48" s="539"/>
      <c r="H48" s="537"/>
      <c r="I48" s="539"/>
      <c r="J48" s="540"/>
      <c r="K48" s="540"/>
      <c r="L48" s="540"/>
      <c r="M48" s="541">
        <f t="shared" si="4"/>
        <v>0</v>
      </c>
      <c r="N48" s="540"/>
      <c r="O48" s="541">
        <f t="shared" si="5"/>
        <v>0</v>
      </c>
      <c r="P48" s="541">
        <f t="shared" si="6"/>
        <v>0</v>
      </c>
      <c r="Q48" s="541">
        <f t="shared" si="7"/>
        <v>0</v>
      </c>
    </row>
    <row r="49" spans="1:17" ht="13.5">
      <c r="A49" s="533"/>
      <c r="B49" s="534"/>
      <c r="C49" s="535"/>
      <c r="D49" s="536"/>
      <c r="E49" s="537"/>
      <c r="F49" s="538"/>
      <c r="G49" s="539"/>
      <c r="H49" s="537"/>
      <c r="I49" s="539"/>
      <c r="J49" s="540"/>
      <c r="K49" s="540"/>
      <c r="L49" s="540"/>
      <c r="M49" s="541">
        <f t="shared" si="4"/>
        <v>0</v>
      </c>
      <c r="N49" s="540"/>
      <c r="O49" s="541">
        <f t="shared" si="5"/>
        <v>0</v>
      </c>
      <c r="P49" s="541">
        <f t="shared" si="6"/>
        <v>0</v>
      </c>
      <c r="Q49" s="541">
        <f t="shared" si="7"/>
        <v>0</v>
      </c>
    </row>
    <row r="50" spans="1:17" ht="13.5">
      <c r="A50" s="533"/>
      <c r="B50" s="534"/>
      <c r="C50" s="535"/>
      <c r="D50" s="536"/>
      <c r="E50" s="537"/>
      <c r="F50" s="538"/>
      <c r="G50" s="539"/>
      <c r="H50" s="537"/>
      <c r="I50" s="539"/>
      <c r="J50" s="540"/>
      <c r="K50" s="540"/>
      <c r="L50" s="540"/>
      <c r="M50" s="541">
        <f t="shared" si="4"/>
        <v>0</v>
      </c>
      <c r="N50" s="540"/>
      <c r="O50" s="541">
        <f t="shared" si="5"/>
        <v>0</v>
      </c>
      <c r="P50" s="541">
        <f t="shared" si="6"/>
        <v>0</v>
      </c>
      <c r="Q50" s="541">
        <f t="shared" si="7"/>
        <v>0</v>
      </c>
    </row>
    <row r="51" spans="1:17" ht="13.5">
      <c r="A51" s="533"/>
      <c r="B51" s="534"/>
      <c r="C51" s="535"/>
      <c r="D51" s="536"/>
      <c r="E51" s="537"/>
      <c r="F51" s="538"/>
      <c r="G51" s="539"/>
      <c r="H51" s="537"/>
      <c r="I51" s="539"/>
      <c r="J51" s="540"/>
      <c r="K51" s="540"/>
      <c r="L51" s="540"/>
      <c r="M51" s="541">
        <f t="shared" si="4"/>
        <v>0</v>
      </c>
      <c r="N51" s="540"/>
      <c r="O51" s="541">
        <f t="shared" si="5"/>
        <v>0</v>
      </c>
      <c r="P51" s="541">
        <f t="shared" si="6"/>
        <v>0</v>
      </c>
      <c r="Q51" s="541">
        <f t="shared" si="7"/>
        <v>0</v>
      </c>
    </row>
    <row r="52" spans="1:17" ht="13.5">
      <c r="A52" s="533"/>
      <c r="B52" s="534"/>
      <c r="C52" s="535"/>
      <c r="D52" s="536"/>
      <c r="E52" s="537"/>
      <c r="F52" s="538"/>
      <c r="G52" s="539"/>
      <c r="H52" s="537"/>
      <c r="I52" s="539"/>
      <c r="J52" s="540"/>
      <c r="K52" s="540"/>
      <c r="L52" s="540"/>
      <c r="M52" s="541">
        <f t="shared" si="4"/>
        <v>0</v>
      </c>
      <c r="N52" s="540"/>
      <c r="O52" s="541">
        <f t="shared" si="5"/>
        <v>0</v>
      </c>
      <c r="P52" s="541">
        <f t="shared" si="6"/>
        <v>0</v>
      </c>
      <c r="Q52" s="541">
        <f t="shared" si="7"/>
        <v>0</v>
      </c>
    </row>
    <row r="53" spans="1:17" ht="13.5">
      <c r="A53" s="533"/>
      <c r="B53" s="534"/>
      <c r="C53" s="535"/>
      <c r="D53" s="536"/>
      <c r="E53" s="537"/>
      <c r="F53" s="538"/>
      <c r="G53" s="539"/>
      <c r="H53" s="537"/>
      <c r="I53" s="539"/>
      <c r="J53" s="540"/>
      <c r="K53" s="540"/>
      <c r="L53" s="540"/>
      <c r="M53" s="541">
        <f t="shared" si="4"/>
        <v>0</v>
      </c>
      <c r="N53" s="540"/>
      <c r="O53" s="541">
        <f t="shared" si="5"/>
        <v>0</v>
      </c>
      <c r="P53" s="541">
        <f t="shared" si="6"/>
        <v>0</v>
      </c>
      <c r="Q53" s="541">
        <f t="shared" si="7"/>
        <v>0</v>
      </c>
    </row>
    <row r="54" spans="1:17" ht="13.5">
      <c r="A54" s="533"/>
      <c r="B54" s="534"/>
      <c r="C54" s="535"/>
      <c r="D54" s="536"/>
      <c r="E54" s="537"/>
      <c r="F54" s="538"/>
      <c r="G54" s="539"/>
      <c r="H54" s="537"/>
      <c r="I54" s="539"/>
      <c r="J54" s="540"/>
      <c r="K54" s="540"/>
      <c r="L54" s="540"/>
      <c r="M54" s="541">
        <f t="shared" si="4"/>
        <v>0</v>
      </c>
      <c r="N54" s="540"/>
      <c r="O54" s="541">
        <f t="shared" si="5"/>
        <v>0</v>
      </c>
      <c r="P54" s="541">
        <f t="shared" si="6"/>
        <v>0</v>
      </c>
      <c r="Q54" s="541">
        <f t="shared" si="7"/>
        <v>0</v>
      </c>
    </row>
    <row r="55" spans="1:17" ht="13.5">
      <c r="A55" s="533"/>
      <c r="B55" s="534"/>
      <c r="C55" s="535"/>
      <c r="D55" s="536"/>
      <c r="E55" s="537"/>
      <c r="F55" s="538"/>
      <c r="G55" s="539"/>
      <c r="H55" s="542"/>
      <c r="I55" s="543"/>
      <c r="J55" s="540"/>
      <c r="K55" s="540"/>
      <c r="L55" s="540"/>
      <c r="M55" s="541">
        <f t="shared" si="4"/>
        <v>0</v>
      </c>
      <c r="N55" s="540"/>
      <c r="O55" s="541">
        <f t="shared" si="5"/>
        <v>0</v>
      </c>
      <c r="P55" s="541">
        <f t="shared" si="6"/>
        <v>0</v>
      </c>
      <c r="Q55" s="541">
        <f t="shared" si="7"/>
        <v>0</v>
      </c>
    </row>
    <row r="56" spans="5:17" ht="14.25" thickBot="1">
      <c r="E56" s="544">
        <f aca="true" t="shared" si="8" ref="E56:J56">SUM(E5:E55)</f>
        <v>0</v>
      </c>
      <c r="F56" s="544">
        <f t="shared" si="8"/>
        <v>0</v>
      </c>
      <c r="G56" s="544">
        <f t="shared" si="8"/>
        <v>0</v>
      </c>
      <c r="H56" s="544">
        <f t="shared" si="8"/>
        <v>0</v>
      </c>
      <c r="I56" s="544">
        <f t="shared" si="8"/>
        <v>0</v>
      </c>
      <c r="J56" s="544">
        <f t="shared" si="8"/>
        <v>0</v>
      </c>
      <c r="K56" s="544"/>
      <c r="L56" s="544">
        <f aca="true" t="shared" si="9" ref="L56:Q56">SUM(L5:L55)</f>
        <v>0</v>
      </c>
      <c r="M56" s="544">
        <f t="shared" si="9"/>
        <v>0</v>
      </c>
      <c r="N56" s="544">
        <f t="shared" si="9"/>
        <v>0</v>
      </c>
      <c r="O56" s="544">
        <f t="shared" si="9"/>
        <v>0</v>
      </c>
      <c r="P56" s="544">
        <f t="shared" si="9"/>
        <v>0</v>
      </c>
      <c r="Q56" s="544">
        <f t="shared" si="9"/>
        <v>0</v>
      </c>
    </row>
    <row r="57" spans="6:17" ht="13.5">
      <c r="F57" s="545"/>
      <c r="G57" s="545"/>
      <c r="H57" s="545"/>
      <c r="I57" s="545"/>
      <c r="J57" s="545"/>
      <c r="K57" s="545"/>
      <c r="L57" s="545"/>
      <c r="M57" s="545"/>
      <c r="N57" s="545"/>
      <c r="O57" s="545"/>
      <c r="P57" s="545"/>
      <c r="Q57" s="545"/>
    </row>
    <row r="58" spans="6:17" ht="13.5">
      <c r="F58" s="545"/>
      <c r="G58" s="545"/>
      <c r="H58" s="545"/>
      <c r="I58" s="545"/>
      <c r="J58" s="545"/>
      <c r="K58" s="545"/>
      <c r="L58" s="545"/>
      <c r="M58" s="545"/>
      <c r="N58" s="545"/>
      <c r="O58" s="545"/>
      <c r="P58" s="545"/>
      <c r="Q58" s="545"/>
    </row>
    <row r="59" spans="6:17" ht="13.5">
      <c r="F59" s="545"/>
      <c r="G59" s="545"/>
      <c r="H59" s="545"/>
      <c r="I59" s="545"/>
      <c r="J59" s="545"/>
      <c r="K59" s="545"/>
      <c r="L59" s="545"/>
      <c r="M59" s="545"/>
      <c r="N59" s="545"/>
      <c r="O59" s="545"/>
      <c r="P59" s="545"/>
      <c r="Q59" s="545"/>
    </row>
    <row r="60" spans="6:17" ht="13.5">
      <c r="F60" s="545"/>
      <c r="G60" s="545"/>
      <c r="H60" s="545"/>
      <c r="I60" s="545"/>
      <c r="J60" s="545"/>
      <c r="K60" s="545"/>
      <c r="L60" s="545"/>
      <c r="M60" s="545"/>
      <c r="N60" s="545"/>
      <c r="O60" s="545"/>
      <c r="P60" s="545"/>
      <c r="Q60" s="545"/>
    </row>
    <row r="61" spans="6:17" ht="13.5">
      <c r="F61" s="545"/>
      <c r="G61" s="545"/>
      <c r="H61" s="545"/>
      <c r="I61" s="545"/>
      <c r="J61" s="545"/>
      <c r="K61" s="545"/>
      <c r="L61" s="545"/>
      <c r="M61" s="545"/>
      <c r="N61" s="545"/>
      <c r="O61" s="545"/>
      <c r="P61" s="545"/>
      <c r="Q61" s="545"/>
    </row>
    <row r="62" spans="6:17" ht="13.5">
      <c r="F62" s="545"/>
      <c r="G62" s="545"/>
      <c r="H62" s="545"/>
      <c r="I62" s="545"/>
      <c r="J62" s="545"/>
      <c r="K62" s="545"/>
      <c r="L62" s="545"/>
      <c r="M62" s="545"/>
      <c r="N62" s="545"/>
      <c r="O62" s="545"/>
      <c r="P62" s="545"/>
      <c r="Q62" s="545"/>
    </row>
    <row r="63" spans="6:17" ht="13.5">
      <c r="F63" s="545"/>
      <c r="G63" s="545"/>
      <c r="H63" s="545"/>
      <c r="I63" s="545"/>
      <c r="J63" s="545"/>
      <c r="K63" s="545"/>
      <c r="L63" s="545"/>
      <c r="M63" s="545"/>
      <c r="N63" s="545"/>
      <c r="O63" s="545"/>
      <c r="P63" s="545"/>
      <c r="Q63" s="545"/>
    </row>
    <row r="64" spans="6:17" ht="13.5">
      <c r="F64" s="545"/>
      <c r="G64" s="545"/>
      <c r="H64" s="545"/>
      <c r="I64" s="545"/>
      <c r="J64" s="545"/>
      <c r="K64" s="545"/>
      <c r="L64" s="545"/>
      <c r="M64" s="545"/>
      <c r="N64" s="545"/>
      <c r="O64" s="545"/>
      <c r="P64" s="545"/>
      <c r="Q64" s="545"/>
    </row>
    <row r="65" spans="6:17" ht="13.5">
      <c r="F65" s="545"/>
      <c r="G65" s="545"/>
      <c r="H65" s="545"/>
      <c r="I65" s="545"/>
      <c r="J65" s="545"/>
      <c r="K65" s="545"/>
      <c r="L65" s="545"/>
      <c r="M65" s="545"/>
      <c r="N65" s="545"/>
      <c r="O65" s="545"/>
      <c r="P65" s="545"/>
      <c r="Q65" s="545"/>
    </row>
    <row r="66" spans="6:17" ht="13.5">
      <c r="F66" s="545"/>
      <c r="G66" s="545"/>
      <c r="H66" s="545"/>
      <c r="I66" s="545"/>
      <c r="J66" s="545"/>
      <c r="K66" s="545"/>
      <c r="L66" s="545"/>
      <c r="M66" s="545"/>
      <c r="N66" s="545"/>
      <c r="O66" s="545"/>
      <c r="P66" s="545"/>
      <c r="Q66" s="545"/>
    </row>
    <row r="67" spans="6:17" ht="13.5">
      <c r="F67" s="545"/>
      <c r="G67" s="545"/>
      <c r="H67" s="545"/>
      <c r="I67" s="545"/>
      <c r="J67" s="545"/>
      <c r="K67" s="545"/>
      <c r="L67" s="545"/>
      <c r="M67" s="545"/>
      <c r="N67" s="545"/>
      <c r="O67" s="545"/>
      <c r="P67" s="545"/>
      <c r="Q67" s="545"/>
    </row>
    <row r="68" spans="6:17" ht="13.5">
      <c r="F68" s="545"/>
      <c r="G68" s="545"/>
      <c r="H68" s="545"/>
      <c r="I68" s="545"/>
      <c r="J68" s="545"/>
      <c r="K68" s="545"/>
      <c r="L68" s="545"/>
      <c r="M68" s="545"/>
      <c r="N68" s="545"/>
      <c r="O68" s="545"/>
      <c r="P68" s="545"/>
      <c r="Q68" s="545"/>
    </row>
    <row r="69" spans="6:17" ht="13.5">
      <c r="F69" s="545"/>
      <c r="G69" s="545"/>
      <c r="H69" s="545"/>
      <c r="I69" s="545"/>
      <c r="J69" s="545"/>
      <c r="K69" s="545"/>
      <c r="L69" s="545"/>
      <c r="M69" s="545"/>
      <c r="N69" s="545"/>
      <c r="O69" s="545"/>
      <c r="P69" s="545"/>
      <c r="Q69" s="545"/>
    </row>
    <row r="70" spans="6:17" ht="13.5">
      <c r="F70" s="545"/>
      <c r="G70" s="545"/>
      <c r="H70" s="545"/>
      <c r="I70" s="545"/>
      <c r="J70" s="545"/>
      <c r="K70" s="545"/>
      <c r="L70" s="545"/>
      <c r="M70" s="545"/>
      <c r="N70" s="545"/>
      <c r="O70" s="545"/>
      <c r="P70" s="545"/>
      <c r="Q70" s="545"/>
    </row>
    <row r="71" spans="6:17" ht="13.5">
      <c r="F71" s="545"/>
      <c r="G71" s="545"/>
      <c r="H71" s="545"/>
      <c r="I71" s="545"/>
      <c r="J71" s="545"/>
      <c r="K71" s="545"/>
      <c r="L71" s="545"/>
      <c r="M71" s="545"/>
      <c r="N71" s="545"/>
      <c r="O71" s="545"/>
      <c r="P71" s="545"/>
      <c r="Q71" s="545"/>
    </row>
    <row r="72" spans="6:17" ht="13.5">
      <c r="F72" s="545"/>
      <c r="G72" s="545"/>
      <c r="H72" s="545"/>
      <c r="I72" s="545"/>
      <c r="J72" s="545"/>
      <c r="K72" s="545"/>
      <c r="L72" s="545"/>
      <c r="M72" s="545"/>
      <c r="N72" s="545"/>
      <c r="O72" s="545"/>
      <c r="P72" s="545"/>
      <c r="Q72" s="545"/>
    </row>
    <row r="73" spans="6:17" ht="13.5">
      <c r="F73" s="545"/>
      <c r="G73" s="545"/>
      <c r="H73" s="545"/>
      <c r="I73" s="545"/>
      <c r="J73" s="545"/>
      <c r="K73" s="545"/>
      <c r="L73" s="545"/>
      <c r="M73" s="545"/>
      <c r="N73" s="545"/>
      <c r="O73" s="545"/>
      <c r="P73" s="545"/>
      <c r="Q73" s="545"/>
    </row>
  </sheetData>
  <sheetProtection/>
  <mergeCells count="2">
    <mergeCell ref="C3:D3"/>
    <mergeCell ref="H3:I3"/>
  </mergeCells>
  <dataValidations count="1">
    <dataValidation type="whole" operator="lessThan" allowBlank="1" showInputMessage="1" showErrorMessage="1" errorTitle="Neikvætt formerki?" error="Vinsamlegast skrifið söluverð leikmanns með neikvæðu formerki." sqref="I5:I55">
      <formula1>0</formula1>
    </dataValidation>
  </dataValidations>
  <printOptions/>
  <pageMargins left="0.7" right="0.7" top="0.75" bottom="0.75" header="0.3" footer="0.3"/>
  <pageSetup horizontalDpi="600" verticalDpi="600" orientation="landscape" paperSize="9" r:id="rId1"/>
  <headerFooter>
    <oddFooter>&amp;LÚtgáfa 5 - 05/01/23</oddFooter>
  </headerFooter>
</worksheet>
</file>

<file path=xl/worksheets/sheet17.xml><?xml version="1.0" encoding="utf-8"?>
<worksheet xmlns="http://schemas.openxmlformats.org/spreadsheetml/2006/main" xmlns:r="http://schemas.openxmlformats.org/officeDocument/2006/relationships">
  <dimension ref="A1:H31"/>
  <sheetViews>
    <sheetView zoomScale="90" zoomScaleNormal="90" workbookViewId="0" topLeftCell="A1">
      <selection activeCell="E27" sqref="E27"/>
    </sheetView>
  </sheetViews>
  <sheetFormatPr defaultColWidth="20.375" defaultRowHeight="14.25"/>
  <cols>
    <col min="1" max="1" width="31.125" style="129" bestFit="1" customWidth="1"/>
    <col min="2" max="2" width="12.50390625" style="347" customWidth="1"/>
    <col min="3" max="3" width="23.75390625" style="129" bestFit="1" customWidth="1"/>
    <col min="4" max="5" width="13.625" style="129" customWidth="1"/>
    <col min="6" max="6" width="13.75390625" style="347" bestFit="1" customWidth="1"/>
    <col min="7" max="7" width="40.375" style="343" customWidth="1"/>
    <col min="8" max="8" width="23.50390625" style="343" customWidth="1"/>
    <col min="9" max="16384" width="20.375" style="129" customWidth="1"/>
  </cols>
  <sheetData>
    <row r="1" spans="1:2" ht="15">
      <c r="A1" s="337" t="s">
        <v>351</v>
      </c>
      <c r="B1" s="356"/>
    </row>
    <row r="2" spans="1:2" ht="15">
      <c r="A2" s="337" t="s">
        <v>432</v>
      </c>
      <c r="B2" s="356"/>
    </row>
    <row r="3" spans="1:2" ht="15">
      <c r="A3" s="338" t="s">
        <v>352</v>
      </c>
      <c r="B3" s="356"/>
    </row>
    <row r="4" spans="1:2" ht="15">
      <c r="A4" s="338"/>
      <c r="B4" s="350"/>
    </row>
    <row r="5" spans="1:2" ht="15">
      <c r="A5" s="337" t="s">
        <v>353</v>
      </c>
      <c r="B5" s="350"/>
    </row>
    <row r="6" ht="13.5">
      <c r="A6" s="339"/>
    </row>
    <row r="7" spans="1:8" ht="13.5">
      <c r="A7" s="340" t="s">
        <v>354</v>
      </c>
      <c r="B7" s="341" t="s">
        <v>355</v>
      </c>
      <c r="C7" s="340" t="s">
        <v>356</v>
      </c>
      <c r="D7" s="341" t="s">
        <v>357</v>
      </c>
      <c r="E7" s="341" t="s">
        <v>358</v>
      </c>
      <c r="F7" s="341" t="s">
        <v>359</v>
      </c>
      <c r="G7" s="348" t="s">
        <v>360</v>
      </c>
      <c r="H7" s="348" t="s">
        <v>131</v>
      </c>
    </row>
    <row r="8" spans="1:8" ht="13.5">
      <c r="A8" s="342" t="s">
        <v>361</v>
      </c>
      <c r="B8" s="351"/>
      <c r="C8" s="342" t="s">
        <v>362</v>
      </c>
      <c r="D8" s="346" t="s">
        <v>446</v>
      </c>
      <c r="E8" s="346" t="s">
        <v>446</v>
      </c>
      <c r="F8" s="353">
        <v>0</v>
      </c>
      <c r="H8" s="349"/>
    </row>
    <row r="9" spans="1:8" ht="13.5">
      <c r="A9" s="342" t="s">
        <v>363</v>
      </c>
      <c r="B9" s="351"/>
      <c r="C9" s="342" t="s">
        <v>364</v>
      </c>
      <c r="D9" s="346"/>
      <c r="E9" s="346"/>
      <c r="F9" s="353"/>
      <c r="G9" s="349"/>
      <c r="H9" s="349"/>
    </row>
    <row r="10" spans="1:8" ht="13.5">
      <c r="A10" s="342" t="s">
        <v>365</v>
      </c>
      <c r="B10" s="351"/>
      <c r="C10" s="342" t="s">
        <v>368</v>
      </c>
      <c r="D10" s="346"/>
      <c r="E10" s="346"/>
      <c r="F10" s="353"/>
      <c r="G10" s="349"/>
      <c r="H10" s="349"/>
    </row>
    <row r="11" spans="1:8" ht="13.5">
      <c r="A11" s="342" t="s">
        <v>367</v>
      </c>
      <c r="B11" s="351"/>
      <c r="C11" s="342" t="s">
        <v>370</v>
      </c>
      <c r="D11" s="346"/>
      <c r="E11" s="346"/>
      <c r="F11" s="353"/>
      <c r="G11" s="349"/>
      <c r="H11" s="349"/>
    </row>
    <row r="12" spans="1:8" ht="13.5">
      <c r="A12" s="342" t="s">
        <v>369</v>
      </c>
      <c r="B12" s="351"/>
      <c r="C12" s="342" t="s">
        <v>372</v>
      </c>
      <c r="D12" s="346"/>
      <c r="E12" s="346"/>
      <c r="F12" s="353"/>
      <c r="G12" s="349"/>
      <c r="H12" s="349"/>
    </row>
    <row r="13" spans="1:8" ht="13.5">
      <c r="A13" s="342" t="s">
        <v>371</v>
      </c>
      <c r="B13" s="351"/>
      <c r="C13" s="342" t="s">
        <v>366</v>
      </c>
      <c r="D13" s="346"/>
      <c r="E13" s="346"/>
      <c r="F13" s="353"/>
      <c r="G13" s="349"/>
      <c r="H13" s="349"/>
    </row>
    <row r="14" spans="1:8" ht="13.5">
      <c r="A14" s="129" t="s">
        <v>444</v>
      </c>
      <c r="B14" s="352"/>
      <c r="C14" s="129" t="s">
        <v>445</v>
      </c>
      <c r="D14" s="347"/>
      <c r="E14" s="347"/>
      <c r="F14" s="354"/>
      <c r="H14" s="343" t="s">
        <v>448</v>
      </c>
    </row>
    <row r="15" spans="2:6" ht="13.5">
      <c r="B15" s="352"/>
      <c r="D15" s="347"/>
      <c r="E15" s="347"/>
      <c r="F15" s="354"/>
    </row>
    <row r="16" spans="1:8" ht="13.5">
      <c r="A16" s="342" t="s">
        <v>373</v>
      </c>
      <c r="B16" s="351"/>
      <c r="C16" s="342" t="s">
        <v>374</v>
      </c>
      <c r="D16" s="346"/>
      <c r="E16" s="346"/>
      <c r="F16" s="353"/>
      <c r="G16" s="349" t="s">
        <v>447</v>
      </c>
      <c r="H16" s="349"/>
    </row>
    <row r="17" spans="1:8" ht="13.5">
      <c r="A17" s="342" t="s">
        <v>375</v>
      </c>
      <c r="B17" s="351"/>
      <c r="C17" s="342" t="s">
        <v>376</v>
      </c>
      <c r="D17" s="346"/>
      <c r="E17" s="346"/>
      <c r="F17" s="353"/>
      <c r="G17" s="349"/>
      <c r="H17" s="349"/>
    </row>
    <row r="18" spans="1:8" ht="13.5">
      <c r="A18" s="342" t="s">
        <v>377</v>
      </c>
      <c r="B18" s="351"/>
      <c r="C18" s="342" t="s">
        <v>378</v>
      </c>
      <c r="D18" s="346"/>
      <c r="E18" s="346"/>
      <c r="F18" s="353"/>
      <c r="G18" s="349"/>
      <c r="H18" s="349"/>
    </row>
    <row r="19" spans="1:8" ht="13.5">
      <c r="A19" s="342" t="s">
        <v>379</v>
      </c>
      <c r="B19" s="351"/>
      <c r="C19" s="342" t="s">
        <v>380</v>
      </c>
      <c r="D19" s="346"/>
      <c r="E19" s="346"/>
      <c r="F19" s="353"/>
      <c r="G19" s="349"/>
      <c r="H19" s="349"/>
    </row>
    <row r="20" spans="1:8" ht="13.5">
      <c r="A20" s="342" t="s">
        <v>381</v>
      </c>
      <c r="B20" s="351"/>
      <c r="C20" s="342" t="s">
        <v>382</v>
      </c>
      <c r="D20" s="346"/>
      <c r="E20" s="346"/>
      <c r="F20" s="353"/>
      <c r="G20" s="349"/>
      <c r="H20" s="349"/>
    </row>
    <row r="21" spans="1:8" ht="13.5">
      <c r="A21" s="342" t="s">
        <v>383</v>
      </c>
      <c r="B21" s="351"/>
      <c r="C21" s="342"/>
      <c r="D21" s="346"/>
      <c r="E21" s="346"/>
      <c r="F21" s="353"/>
      <c r="G21" s="349"/>
      <c r="H21" s="349"/>
    </row>
    <row r="22" spans="1:8" ht="13.5">
      <c r="A22" s="342"/>
      <c r="B22" s="351"/>
      <c r="C22" s="342"/>
      <c r="D22" s="346"/>
      <c r="E22" s="346"/>
      <c r="F22" s="353"/>
      <c r="G22" s="349"/>
      <c r="H22" s="349"/>
    </row>
    <row r="23" spans="1:8" ht="13.5">
      <c r="A23" s="342" t="s">
        <v>250</v>
      </c>
      <c r="B23" s="351"/>
      <c r="C23" s="342" t="s">
        <v>384</v>
      </c>
      <c r="D23" s="346"/>
      <c r="E23" s="346"/>
      <c r="F23" s="353"/>
      <c r="G23" s="349"/>
      <c r="H23" s="349" t="s">
        <v>449</v>
      </c>
    </row>
    <row r="24" spans="1:8" ht="13.5">
      <c r="A24" s="342" t="s">
        <v>251</v>
      </c>
      <c r="B24" s="351"/>
      <c r="C24" s="342" t="s">
        <v>384</v>
      </c>
      <c r="D24" s="346"/>
      <c r="E24" s="346"/>
      <c r="F24" s="353"/>
      <c r="G24" s="349"/>
      <c r="H24" s="349"/>
    </row>
    <row r="25" spans="1:8" ht="13.5">
      <c r="A25" s="342" t="s">
        <v>252</v>
      </c>
      <c r="B25" s="351"/>
      <c r="C25" s="342" t="s">
        <v>384</v>
      </c>
      <c r="D25" s="346"/>
      <c r="E25" s="346"/>
      <c r="F25" s="353"/>
      <c r="G25" s="349"/>
      <c r="H25" s="349"/>
    </row>
    <row r="26" spans="1:8" ht="13.5">
      <c r="A26" s="342" t="s">
        <v>383</v>
      </c>
      <c r="B26" s="351"/>
      <c r="C26" s="342"/>
      <c r="D26" s="346"/>
      <c r="E26" s="346"/>
      <c r="F26" s="353"/>
      <c r="G26" s="349"/>
      <c r="H26" s="349"/>
    </row>
    <row r="27" spans="1:6" ht="13.5">
      <c r="A27" s="339"/>
      <c r="B27" s="352"/>
      <c r="D27" s="347"/>
      <c r="E27" s="347"/>
      <c r="F27" s="354"/>
    </row>
    <row r="28" spans="1:4" ht="13.5">
      <c r="A28" s="343" t="s">
        <v>450</v>
      </c>
      <c r="C28" s="343"/>
      <c r="D28" s="343"/>
    </row>
    <row r="29" spans="1:3" ht="13.5">
      <c r="A29" s="342"/>
      <c r="B29" s="346"/>
      <c r="C29" s="342"/>
    </row>
    <row r="30" spans="1:3" ht="13.5">
      <c r="A30" s="342"/>
      <c r="B30" s="346"/>
      <c r="C30" s="342"/>
    </row>
    <row r="31" spans="1:4" ht="13.5">
      <c r="A31" s="344" t="s">
        <v>385</v>
      </c>
      <c r="B31" s="355" t="s">
        <v>386</v>
      </c>
      <c r="D31" s="345" t="s">
        <v>387</v>
      </c>
    </row>
  </sheetData>
  <sheetProtection/>
  <printOptions/>
  <pageMargins left="0.7" right="0.7" top="0.75" bottom="0.75" header="0.3" footer="0.3"/>
  <pageSetup horizontalDpi="600" verticalDpi="600" orientation="landscape" scale="65" r:id="rId1"/>
  <headerFooter>
    <oddFooter>&amp;CÚtgáfa 5 - 05/01/23</oddFooter>
  </headerFooter>
</worksheet>
</file>

<file path=xl/worksheets/sheet18.xml><?xml version="1.0" encoding="utf-8"?>
<worksheet xmlns="http://schemas.openxmlformats.org/spreadsheetml/2006/main" xmlns:r="http://schemas.openxmlformats.org/officeDocument/2006/relationships">
  <dimension ref="A1:G31"/>
  <sheetViews>
    <sheetView zoomScale="80" zoomScaleNormal="80" workbookViewId="0" topLeftCell="A1">
      <selection activeCell="A27" sqref="A27"/>
    </sheetView>
  </sheetViews>
  <sheetFormatPr defaultColWidth="20.375" defaultRowHeight="14.25"/>
  <cols>
    <col min="1" max="1" width="31.125" style="129" bestFit="1" customWidth="1"/>
    <col min="2" max="2" width="12.50390625" style="347" customWidth="1"/>
    <col min="3" max="3" width="23.75390625" style="129" bestFit="1" customWidth="1"/>
    <col min="4" max="4" width="13.625" style="129" customWidth="1"/>
    <col min="5" max="5" width="23.75390625" style="129" customWidth="1"/>
    <col min="6" max="6" width="13.75390625" style="347" bestFit="1" customWidth="1"/>
    <col min="7" max="7" width="41.375" style="343" customWidth="1"/>
    <col min="8" max="16384" width="20.375" style="129" customWidth="1"/>
  </cols>
  <sheetData>
    <row r="1" spans="1:2" ht="15">
      <c r="A1" s="337" t="s">
        <v>351</v>
      </c>
      <c r="B1" s="356"/>
    </row>
    <row r="2" spans="1:2" ht="15">
      <c r="A2" s="337" t="s">
        <v>510</v>
      </c>
      <c r="B2" s="356"/>
    </row>
    <row r="3" spans="1:2" ht="15">
      <c r="A3" s="338" t="s">
        <v>511</v>
      </c>
      <c r="B3" s="356"/>
    </row>
    <row r="4" spans="1:2" ht="15">
      <c r="A4" s="338"/>
      <c r="B4" s="350"/>
    </row>
    <row r="5" spans="1:2" ht="15">
      <c r="A5" s="337" t="s">
        <v>353</v>
      </c>
      <c r="B5" s="350"/>
    </row>
    <row r="6" ht="13.5">
      <c r="A6" s="339"/>
    </row>
    <row r="7" spans="1:7" ht="27.75">
      <c r="A7" s="340" t="s">
        <v>515</v>
      </c>
      <c r="B7" s="341" t="s">
        <v>355</v>
      </c>
      <c r="C7" s="340" t="s">
        <v>512</v>
      </c>
      <c r="D7" s="341" t="s">
        <v>513</v>
      </c>
      <c r="E7" s="341" t="s">
        <v>514</v>
      </c>
      <c r="F7" s="341" t="s">
        <v>513</v>
      </c>
      <c r="G7" s="348" t="s">
        <v>131</v>
      </c>
    </row>
    <row r="8" spans="1:7" ht="13.5">
      <c r="A8" s="342"/>
      <c r="B8" s="351"/>
      <c r="C8" s="379"/>
      <c r="D8" s="346" t="s">
        <v>446</v>
      </c>
      <c r="E8" s="377"/>
      <c r="F8" s="346" t="s">
        <v>446</v>
      </c>
      <c r="G8" s="349"/>
    </row>
    <row r="9" spans="1:7" ht="13.5">
      <c r="A9" s="342"/>
      <c r="B9" s="351"/>
      <c r="C9" s="379"/>
      <c r="D9" s="346"/>
      <c r="E9" s="377">
        <v>500</v>
      </c>
      <c r="F9" s="353"/>
      <c r="G9" s="349"/>
    </row>
    <row r="10" spans="1:7" ht="13.5">
      <c r="A10" s="342"/>
      <c r="B10" s="351"/>
      <c r="C10" s="379"/>
      <c r="D10" s="346"/>
      <c r="E10" s="377"/>
      <c r="F10" s="353"/>
      <c r="G10" s="349"/>
    </row>
    <row r="11" spans="1:7" ht="13.5">
      <c r="A11" s="342"/>
      <c r="B11" s="351"/>
      <c r="C11" s="379"/>
      <c r="D11" s="346"/>
      <c r="E11" s="377"/>
      <c r="F11" s="353"/>
      <c r="G11" s="349"/>
    </row>
    <row r="12" spans="1:7" ht="13.5">
      <c r="A12" s="342"/>
      <c r="B12" s="351"/>
      <c r="C12" s="379"/>
      <c r="D12" s="346"/>
      <c r="E12" s="377"/>
      <c r="F12" s="353"/>
      <c r="G12" s="349"/>
    </row>
    <row r="13" spans="1:7" ht="13.5">
      <c r="A13" s="342"/>
      <c r="B13" s="351"/>
      <c r="C13" s="379"/>
      <c r="D13" s="346"/>
      <c r="E13" s="377"/>
      <c r="F13" s="353"/>
      <c r="G13" s="349"/>
    </row>
    <row r="14" spans="2:6" ht="13.5">
      <c r="B14" s="352"/>
      <c r="C14" s="379"/>
      <c r="D14" s="347"/>
      <c r="E14" s="378"/>
      <c r="F14" s="354"/>
    </row>
    <row r="15" spans="2:6" ht="13.5">
      <c r="B15" s="352"/>
      <c r="C15" s="379"/>
      <c r="D15" s="347"/>
      <c r="E15" s="378"/>
      <c r="F15" s="354"/>
    </row>
    <row r="16" spans="1:7" ht="13.5">
      <c r="A16" s="342"/>
      <c r="B16" s="351"/>
      <c r="C16" s="379"/>
      <c r="D16" s="346"/>
      <c r="E16" s="377"/>
      <c r="F16" s="353"/>
      <c r="G16" s="349"/>
    </row>
    <row r="17" spans="1:7" ht="13.5">
      <c r="A17" s="342"/>
      <c r="B17" s="351"/>
      <c r="C17" s="379"/>
      <c r="D17" s="346"/>
      <c r="E17" s="377"/>
      <c r="F17" s="353"/>
      <c r="G17" s="349"/>
    </row>
    <row r="18" spans="1:7" ht="13.5">
      <c r="A18" s="342"/>
      <c r="B18" s="351"/>
      <c r="C18" s="379"/>
      <c r="D18" s="346"/>
      <c r="E18" s="377"/>
      <c r="F18" s="353"/>
      <c r="G18" s="349"/>
    </row>
    <row r="19" spans="1:7" ht="13.5">
      <c r="A19" s="342"/>
      <c r="B19" s="351"/>
      <c r="C19" s="379"/>
      <c r="D19" s="346"/>
      <c r="E19" s="377"/>
      <c r="F19" s="353"/>
      <c r="G19" s="349"/>
    </row>
    <row r="20" spans="1:7" ht="13.5">
      <c r="A20" s="342"/>
      <c r="B20" s="351"/>
      <c r="C20" s="379"/>
      <c r="D20" s="346"/>
      <c r="E20" s="377"/>
      <c r="F20" s="353"/>
      <c r="G20" s="349"/>
    </row>
    <row r="21" spans="1:7" ht="13.5">
      <c r="A21" s="342"/>
      <c r="B21" s="351"/>
      <c r="C21" s="379"/>
      <c r="D21" s="346"/>
      <c r="E21" s="377"/>
      <c r="F21" s="353"/>
      <c r="G21" s="349"/>
    </row>
    <row r="22" spans="1:7" ht="13.5">
      <c r="A22" s="342"/>
      <c r="B22" s="351"/>
      <c r="C22" s="379"/>
      <c r="D22" s="346"/>
      <c r="E22" s="377"/>
      <c r="F22" s="353"/>
      <c r="G22" s="349"/>
    </row>
    <row r="23" spans="1:7" ht="13.5">
      <c r="A23" s="342"/>
      <c r="B23" s="351"/>
      <c r="C23" s="379"/>
      <c r="D23" s="346"/>
      <c r="E23" s="377"/>
      <c r="F23" s="353"/>
      <c r="G23" s="349"/>
    </row>
    <row r="24" spans="1:7" ht="13.5">
      <c r="A24" s="342"/>
      <c r="B24" s="351"/>
      <c r="C24" s="379"/>
      <c r="D24" s="346"/>
      <c r="E24" s="377"/>
      <c r="F24" s="353"/>
      <c r="G24" s="349"/>
    </row>
    <row r="25" spans="1:7" ht="13.5">
      <c r="A25" s="342"/>
      <c r="B25" s="351"/>
      <c r="C25" s="379"/>
      <c r="D25" s="346"/>
      <c r="E25" s="377"/>
      <c r="F25" s="353"/>
      <c r="G25" s="349"/>
    </row>
    <row r="26" spans="1:7" ht="13.5">
      <c r="A26" s="342"/>
      <c r="B26" s="351"/>
      <c r="C26" s="379"/>
      <c r="D26" s="346"/>
      <c r="E26" s="377"/>
      <c r="F26" s="353"/>
      <c r="G26" s="349"/>
    </row>
    <row r="27" spans="1:6" ht="13.5">
      <c r="A27" s="339"/>
      <c r="B27" s="352"/>
      <c r="C27" s="380"/>
      <c r="D27" s="347"/>
      <c r="E27" s="378"/>
      <c r="F27" s="354"/>
    </row>
    <row r="28" spans="1:4" ht="13.5">
      <c r="A28" s="343" t="s">
        <v>450</v>
      </c>
      <c r="C28" s="343"/>
      <c r="D28" s="343"/>
    </row>
    <row r="29" spans="1:3" ht="13.5">
      <c r="A29" s="342"/>
      <c r="B29" s="346"/>
      <c r="C29" s="342"/>
    </row>
    <row r="30" spans="1:3" ht="13.5">
      <c r="A30" s="342"/>
      <c r="B30" s="346"/>
      <c r="C30" s="342"/>
    </row>
    <row r="31" spans="1:4" ht="13.5">
      <c r="A31" s="344" t="s">
        <v>385</v>
      </c>
      <c r="B31" s="355" t="s">
        <v>386</v>
      </c>
      <c r="D31" s="345" t="s">
        <v>387</v>
      </c>
    </row>
  </sheetData>
  <sheetProtection/>
  <printOptions/>
  <pageMargins left="0.7" right="0.7" top="0.75" bottom="0.75" header="0.3" footer="0.3"/>
  <pageSetup horizontalDpi="600" verticalDpi="600" orientation="landscape" paperSize="9" scale="70" r:id="rId1"/>
  <headerFooter>
    <oddFooter>&amp;CÚtgáfa 5 - 05/01/23</oddFooter>
  </headerFooter>
</worksheet>
</file>

<file path=xl/worksheets/sheet2.xml><?xml version="1.0" encoding="utf-8"?>
<worksheet xmlns="http://schemas.openxmlformats.org/spreadsheetml/2006/main" xmlns:r="http://schemas.openxmlformats.org/officeDocument/2006/relationships">
  <dimension ref="A1:F30"/>
  <sheetViews>
    <sheetView zoomScalePageLayoutView="0" workbookViewId="0" topLeftCell="A1">
      <selection activeCell="A1" sqref="A1"/>
    </sheetView>
  </sheetViews>
  <sheetFormatPr defaultColWidth="9.00390625" defaultRowHeight="14.25"/>
  <cols>
    <col min="1" max="16384" width="9.00390625" style="546" customWidth="1"/>
  </cols>
  <sheetData>
    <row r="1" spans="1:6" ht="18">
      <c r="A1" s="547" t="s">
        <v>662</v>
      </c>
      <c r="B1"/>
      <c r="C1"/>
      <c r="D1"/>
      <c r="E1"/>
      <c r="F1"/>
    </row>
    <row r="2" spans="1:6" ht="13.5">
      <c r="A2"/>
      <c r="B2"/>
      <c r="C2"/>
      <c r="D2"/>
      <c r="E2"/>
      <c r="F2"/>
    </row>
    <row r="3" spans="1:6" ht="13.5">
      <c r="A3" t="s">
        <v>663</v>
      </c>
      <c r="B3"/>
      <c r="C3"/>
      <c r="D3"/>
      <c r="E3"/>
      <c r="F3"/>
    </row>
    <row r="4" spans="1:6" ht="13.5">
      <c r="A4" t="s">
        <v>664</v>
      </c>
      <c r="B4"/>
      <c r="C4"/>
      <c r="D4"/>
      <c r="E4"/>
      <c r="F4"/>
    </row>
    <row r="5" spans="1:6" ht="13.5">
      <c r="A5"/>
      <c r="B5"/>
      <c r="C5"/>
      <c r="D5"/>
      <c r="E5"/>
      <c r="F5"/>
    </row>
    <row r="6" spans="1:6" ht="13.5">
      <c r="A6"/>
      <c r="B6" s="548"/>
      <c r="C6" t="s">
        <v>665</v>
      </c>
      <c r="D6"/>
      <c r="E6"/>
      <c r="F6"/>
    </row>
    <row r="7" spans="1:6" ht="13.5">
      <c r="A7"/>
      <c r="B7" s="548"/>
      <c r="C7" t="s">
        <v>666</v>
      </c>
      <c r="D7"/>
      <c r="E7"/>
      <c r="F7"/>
    </row>
    <row r="8" spans="1:6" ht="13.5">
      <c r="A8"/>
      <c r="B8" s="548"/>
      <c r="C8" t="s">
        <v>667</v>
      </c>
      <c r="D8"/>
      <c r="E8"/>
      <c r="F8"/>
    </row>
    <row r="9" spans="1:6" ht="13.5">
      <c r="A9"/>
      <c r="B9" s="548"/>
      <c r="C9" t="s">
        <v>668</v>
      </c>
      <c r="D9"/>
      <c r="E9"/>
      <c r="F9"/>
    </row>
    <row r="10" spans="1:6" ht="13.5">
      <c r="A10"/>
      <c r="B10" s="548"/>
      <c r="C10" t="s">
        <v>669</v>
      </c>
      <c r="D10"/>
      <c r="E10"/>
      <c r="F10"/>
    </row>
    <row r="11" spans="1:6" ht="13.5">
      <c r="A11"/>
      <c r="B11" s="548"/>
      <c r="C11" t="s">
        <v>670</v>
      </c>
      <c r="D11"/>
      <c r="E11"/>
      <c r="F11"/>
    </row>
    <row r="12" spans="1:6" ht="13.5">
      <c r="A12"/>
      <c r="B12" s="548"/>
      <c r="C12" t="s">
        <v>671</v>
      </c>
      <c r="D12"/>
      <c r="E12"/>
      <c r="F12"/>
    </row>
    <row r="13" spans="1:6" ht="13.5">
      <c r="A13"/>
      <c r="B13" s="548"/>
      <c r="C13" t="s">
        <v>672</v>
      </c>
      <c r="D13"/>
      <c r="E13"/>
      <c r="F13"/>
    </row>
    <row r="14" spans="1:6" ht="13.5">
      <c r="A14"/>
      <c r="B14" s="549"/>
      <c r="C14"/>
      <c r="D14"/>
      <c r="E14"/>
      <c r="F14"/>
    </row>
    <row r="15" spans="1:6" ht="13.5">
      <c r="A15"/>
      <c r="B15" s="548"/>
      <c r="C15" t="s">
        <v>673</v>
      </c>
      <c r="D15"/>
      <c r="E15"/>
      <c r="F15"/>
    </row>
    <row r="16" spans="1:6" ht="13.5">
      <c r="A16"/>
      <c r="B16" s="548"/>
      <c r="C16" t="s">
        <v>674</v>
      </c>
      <c r="D16"/>
      <c r="E16"/>
      <c r="F16"/>
    </row>
    <row r="17" spans="1:6" ht="13.5">
      <c r="A17"/>
      <c r="B17" s="548"/>
      <c r="C17" t="s">
        <v>675</v>
      </c>
      <c r="D17"/>
      <c r="E17"/>
      <c r="F17"/>
    </row>
    <row r="18" spans="1:6" ht="13.5">
      <c r="A18"/>
      <c r="B18" s="548"/>
      <c r="C18" t="s">
        <v>676</v>
      </c>
      <c r="D18"/>
      <c r="E18"/>
      <c r="F18"/>
    </row>
    <row r="19" spans="1:6" ht="13.5">
      <c r="A19"/>
      <c r="B19" s="548"/>
      <c r="C19" t="s">
        <v>677</v>
      </c>
      <c r="D19"/>
      <c r="E19"/>
      <c r="F19"/>
    </row>
    <row r="20" spans="1:6" ht="13.5">
      <c r="A20"/>
      <c r="B20" s="548"/>
      <c r="C20" t="s">
        <v>678</v>
      </c>
      <c r="D20"/>
      <c r="E20"/>
      <c r="F20"/>
    </row>
    <row r="21" spans="1:6" ht="13.5">
      <c r="A21"/>
      <c r="B21" s="548"/>
      <c r="C21" t="s">
        <v>679</v>
      </c>
      <c r="D21"/>
      <c r="E21"/>
      <c r="F21"/>
    </row>
    <row r="22" spans="1:6" ht="13.5">
      <c r="A22"/>
      <c r="B22" s="548"/>
      <c r="C22" t="s">
        <v>680</v>
      </c>
      <c r="D22"/>
      <c r="E22"/>
      <c r="F22"/>
    </row>
    <row r="23" spans="1:6" ht="13.5">
      <c r="A23"/>
      <c r="B23"/>
      <c r="C23"/>
      <c r="D23"/>
      <c r="E23"/>
      <c r="F23"/>
    </row>
    <row r="24" spans="1:6" ht="14.25">
      <c r="A24"/>
      <c r="B24" s="550" t="s">
        <v>681</v>
      </c>
      <c r="C24" s="550"/>
      <c r="D24"/>
      <c r="E24"/>
      <c r="F24"/>
    </row>
    <row r="25" spans="1:6" ht="14.25">
      <c r="A25"/>
      <c r="B25" s="550" t="s">
        <v>682</v>
      </c>
      <c r="C25" s="550"/>
      <c r="D25"/>
      <c r="E25"/>
      <c r="F25"/>
    </row>
    <row r="26" spans="1:6" ht="13.5">
      <c r="A26"/>
      <c r="B26" s="551"/>
      <c r="C26" s="551"/>
      <c r="D26" s="551"/>
      <c r="E26" s="551"/>
      <c r="F26" s="551"/>
    </row>
    <row r="27" spans="1:6" ht="13.5">
      <c r="A27"/>
      <c r="B27"/>
      <c r="C27"/>
      <c r="D27"/>
      <c r="E27"/>
      <c r="F27"/>
    </row>
    <row r="28" spans="1:6" ht="13.5">
      <c r="A28"/>
      <c r="B28"/>
      <c r="C28"/>
      <c r="D28"/>
      <c r="E28"/>
      <c r="F28"/>
    </row>
    <row r="29" spans="1:6" ht="13.5">
      <c r="A29"/>
      <c r="B29"/>
      <c r="C29"/>
      <c r="D29"/>
      <c r="E29"/>
      <c r="F29"/>
    </row>
    <row r="30" spans="1:6" ht="13.5">
      <c r="A30"/>
      <c r="B30"/>
      <c r="C30"/>
      <c r="D30"/>
      <c r="E30"/>
      <c r="F30"/>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4"/>
  <sheetViews>
    <sheetView workbookViewId="0" topLeftCell="A46">
      <selection activeCell="K63" sqref="K63"/>
    </sheetView>
  </sheetViews>
  <sheetFormatPr defaultColWidth="9.00390625" defaultRowHeight="14.25"/>
  <cols>
    <col min="1" max="8" width="8.00390625" style="358" customWidth="1"/>
    <col min="9" max="9" width="10.00390625" style="358" customWidth="1"/>
    <col min="10" max="16384" width="9.00390625" style="358" customWidth="1"/>
  </cols>
  <sheetData>
    <row r="1" spans="1:9" ht="21" customHeight="1">
      <c r="A1" s="595" t="s">
        <v>471</v>
      </c>
      <c r="B1" s="595"/>
      <c r="C1" s="595"/>
      <c r="D1" s="595"/>
      <c r="E1" s="595"/>
      <c r="F1" s="595"/>
      <c r="G1" s="595"/>
      <c r="H1" s="595"/>
      <c r="I1" s="595"/>
    </row>
    <row r="2" spans="1:9" ht="21" customHeight="1">
      <c r="A2" s="371"/>
      <c r="B2" s="371"/>
      <c r="C2" s="371" t="s">
        <v>304</v>
      </c>
      <c r="D2" s="372"/>
      <c r="E2" s="373"/>
      <c r="F2" s="373"/>
      <c r="G2" s="373"/>
      <c r="H2" s="374"/>
      <c r="I2" s="374"/>
    </row>
    <row r="4" ht="14.25">
      <c r="K4" s="366"/>
    </row>
  </sheetData>
  <sheetProtection/>
  <mergeCells count="1">
    <mergeCell ref="A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I2"/>
  <sheetViews>
    <sheetView zoomScalePageLayoutView="0" workbookViewId="0" topLeftCell="A1">
      <selection activeCell="K29" sqref="K29"/>
    </sheetView>
  </sheetViews>
  <sheetFormatPr defaultColWidth="9.00390625" defaultRowHeight="14.25"/>
  <sheetData>
    <row r="1" spans="1:9" ht="20.25">
      <c r="A1" s="595" t="s">
        <v>472</v>
      </c>
      <c r="B1" s="595"/>
      <c r="C1" s="595"/>
      <c r="D1" s="595"/>
      <c r="E1" s="595"/>
      <c r="F1" s="595"/>
      <c r="G1" s="595"/>
      <c r="H1" s="595"/>
      <c r="I1" s="595"/>
    </row>
    <row r="2" spans="1:9" ht="14.25">
      <c r="A2" s="371"/>
      <c r="B2" s="371"/>
      <c r="C2" s="371" t="s">
        <v>304</v>
      </c>
      <c r="D2" s="372"/>
      <c r="E2" s="373"/>
      <c r="F2" s="373"/>
      <c r="G2" s="373"/>
      <c r="H2" s="374"/>
      <c r="I2" s="374"/>
    </row>
  </sheetData>
  <sheetProtection/>
  <mergeCells count="1">
    <mergeCell ref="A1:I1"/>
  </mergeCells>
  <printOptions/>
  <pageMargins left="0.7" right="0.7" top="0.75" bottom="0.75" header="0.3" footer="0.3"/>
  <pageSetup horizontalDpi="1200" verticalDpi="1200" orientation="portrait" r:id="rId2"/>
  <drawing r:id="rId1"/>
</worksheet>
</file>

<file path=xl/worksheets/sheet5.xml><?xml version="1.0" encoding="utf-8"?>
<worksheet xmlns="http://schemas.openxmlformats.org/spreadsheetml/2006/main" xmlns:r="http://schemas.openxmlformats.org/officeDocument/2006/relationships">
  <dimension ref="A1:M72"/>
  <sheetViews>
    <sheetView workbookViewId="0" topLeftCell="A4">
      <selection activeCell="K20" sqref="K20"/>
    </sheetView>
  </sheetViews>
  <sheetFormatPr defaultColWidth="8.00390625" defaultRowHeight="14.25"/>
  <cols>
    <col min="1" max="8" width="8.00390625" style="358" customWidth="1"/>
    <col min="9" max="9" width="10.00390625" style="358" customWidth="1"/>
    <col min="10" max="16384" width="8.00390625" style="358" customWidth="1"/>
  </cols>
  <sheetData>
    <row r="1" spans="1:9" s="359" customFormat="1" ht="20.25">
      <c r="A1" s="595" t="s">
        <v>640</v>
      </c>
      <c r="B1" s="595"/>
      <c r="C1" s="595"/>
      <c r="D1" s="595"/>
      <c r="E1" s="595"/>
      <c r="F1" s="595"/>
      <c r="G1" s="595"/>
      <c r="H1" s="595"/>
      <c r="I1" s="595"/>
    </row>
    <row r="2" spans="1:9" s="364" customFormat="1" ht="9" customHeight="1">
      <c r="A2" s="360"/>
      <c r="B2" s="360"/>
      <c r="C2" s="360"/>
      <c r="D2" s="361"/>
      <c r="E2" s="362"/>
      <c r="F2" s="362"/>
      <c r="G2" s="362"/>
      <c r="H2" s="363"/>
      <c r="I2" s="363"/>
    </row>
    <row r="3" ht="16.5" customHeight="1"/>
    <row r="4" spans="1:9" ht="12.75" customHeight="1">
      <c r="A4" s="596" t="s">
        <v>723</v>
      </c>
      <c r="B4" s="596"/>
      <c r="C4" s="596"/>
      <c r="D4" s="596"/>
      <c r="E4" s="596"/>
      <c r="F4" s="596"/>
      <c r="G4" s="596"/>
      <c r="H4" s="596"/>
      <c r="I4" s="596"/>
    </row>
    <row r="5" spans="1:9" ht="12.75" customHeight="1">
      <c r="A5" s="596"/>
      <c r="B5" s="596"/>
      <c r="C5" s="596"/>
      <c r="D5" s="596"/>
      <c r="E5" s="596"/>
      <c r="F5" s="596"/>
      <c r="G5" s="596"/>
      <c r="H5" s="596"/>
      <c r="I5" s="596"/>
    </row>
    <row r="6" spans="1:9" ht="12.75" customHeight="1">
      <c r="A6" s="597" t="s">
        <v>724</v>
      </c>
      <c r="B6" s="597"/>
      <c r="C6" s="597"/>
      <c r="D6" s="597"/>
      <c r="E6" s="597"/>
      <c r="F6" s="597"/>
      <c r="G6" s="597"/>
      <c r="H6" s="597"/>
      <c r="I6" s="597"/>
    </row>
    <row r="7" ht="12.75" customHeight="1">
      <c r="K7" s="365"/>
    </row>
    <row r="8" spans="1:11" ht="12.75" customHeight="1">
      <c r="A8" s="598" t="s">
        <v>706</v>
      </c>
      <c r="B8" s="598"/>
      <c r="C8" s="598"/>
      <c r="D8" s="598"/>
      <c r="E8" s="598"/>
      <c r="F8" s="599" t="s">
        <v>726</v>
      </c>
      <c r="G8" s="599"/>
      <c r="H8" s="599" t="s">
        <v>726</v>
      </c>
      <c r="I8" s="599"/>
      <c r="K8" s="366"/>
    </row>
    <row r="9" spans="1:13" ht="12.75" customHeight="1">
      <c r="A9" s="600" t="s">
        <v>707</v>
      </c>
      <c r="B9" s="600"/>
      <c r="C9" s="600"/>
      <c r="D9" s="600"/>
      <c r="E9" s="600"/>
      <c r="F9" s="601">
        <v>460200000</v>
      </c>
      <c r="G9" s="601" t="e">
        <f>+'[2]Ársreikningur '!F14</f>
        <v>#REF!</v>
      </c>
      <c r="H9" s="601">
        <v>354000000</v>
      </c>
      <c r="I9" s="601"/>
      <c r="K9" s="367"/>
      <c r="L9" s="367"/>
      <c r="M9" s="368"/>
    </row>
    <row r="10" spans="1:13" ht="12.75" customHeight="1">
      <c r="A10" s="600" t="s">
        <v>708</v>
      </c>
      <c r="B10" s="600"/>
      <c r="C10" s="600"/>
      <c r="D10" s="600"/>
      <c r="E10" s="600"/>
      <c r="F10" s="601">
        <v>60000000</v>
      </c>
      <c r="G10" s="601"/>
      <c r="H10" s="601">
        <v>20000000</v>
      </c>
      <c r="I10" s="601"/>
      <c r="K10" s="367"/>
      <c r="L10" s="367"/>
      <c r="M10" s="368"/>
    </row>
    <row r="11" spans="1:13" ht="12.75" customHeight="1">
      <c r="A11" s="600" t="s">
        <v>709</v>
      </c>
      <c r="B11" s="600"/>
      <c r="C11" s="600"/>
      <c r="D11" s="600"/>
      <c r="E11" s="600"/>
      <c r="F11" s="601">
        <v>20</v>
      </c>
      <c r="G11" s="601"/>
      <c r="H11" s="601">
        <v>18</v>
      </c>
      <c r="I11" s="601"/>
      <c r="K11" s="367"/>
      <c r="L11" s="367"/>
      <c r="M11" s="368"/>
    </row>
    <row r="12" spans="11:13" ht="12.75" customHeight="1">
      <c r="K12" s="367"/>
      <c r="L12" s="367"/>
      <c r="M12" s="369"/>
    </row>
    <row r="13" ht="12.75" customHeight="1"/>
    <row r="14" spans="1:9" ht="12.75" customHeight="1">
      <c r="A14" s="585"/>
      <c r="B14" s="585"/>
      <c r="C14" s="585"/>
      <c r="D14" s="585"/>
      <c r="E14" s="585"/>
      <c r="F14" s="602" t="s">
        <v>725</v>
      </c>
      <c r="G14" s="602"/>
      <c r="H14" s="602" t="s">
        <v>725</v>
      </c>
      <c r="I14" s="602"/>
    </row>
    <row r="15" spans="1:9" ht="12.75" customHeight="1">
      <c r="A15" s="600" t="s">
        <v>710</v>
      </c>
      <c r="B15" s="600"/>
      <c r="C15" s="600"/>
      <c r="D15" s="600"/>
      <c r="E15" s="600"/>
      <c r="F15" s="601">
        <v>850000000</v>
      </c>
      <c r="G15" s="601"/>
      <c r="H15" s="601">
        <v>650000000</v>
      </c>
      <c r="I15" s="601"/>
    </row>
    <row r="16" spans="1:9" ht="12.75" customHeight="1">
      <c r="A16" s="600" t="s">
        <v>711</v>
      </c>
      <c r="B16" s="600"/>
      <c r="C16" s="600"/>
      <c r="D16" s="600"/>
      <c r="E16" s="600"/>
      <c r="F16" s="601">
        <v>400000000</v>
      </c>
      <c r="G16" s="601"/>
      <c r="H16" s="601">
        <v>370000000</v>
      </c>
      <c r="I16" s="601"/>
    </row>
    <row r="17" spans="1:9" ht="12.75" customHeight="1">
      <c r="A17" s="600" t="s">
        <v>712</v>
      </c>
      <c r="B17" s="600"/>
      <c r="C17" s="600"/>
      <c r="D17" s="600"/>
      <c r="E17" s="600"/>
      <c r="F17" s="604">
        <v>0.5</v>
      </c>
      <c r="G17" s="604"/>
      <c r="H17" s="604">
        <v>0.4</v>
      </c>
      <c r="I17" s="604"/>
    </row>
    <row r="18" ht="12.75" customHeight="1"/>
    <row r="19" spans="1:9" ht="12.75" customHeight="1">
      <c r="A19" s="603" t="s">
        <v>727</v>
      </c>
      <c r="B19" s="603"/>
      <c r="C19" s="603"/>
      <c r="D19" s="603"/>
      <c r="E19" s="603"/>
      <c r="F19" s="603"/>
      <c r="G19" s="603"/>
      <c r="H19" s="603"/>
      <c r="I19" s="603"/>
    </row>
    <row r="20" spans="1:9" ht="12.75" customHeight="1">
      <c r="A20" s="603" t="s">
        <v>713</v>
      </c>
      <c r="B20" s="603"/>
      <c r="C20" s="603"/>
      <c r="D20" s="603"/>
      <c r="E20" s="603"/>
      <c r="F20" s="603"/>
      <c r="G20" s="603"/>
      <c r="H20" s="603"/>
      <c r="I20" s="603"/>
    </row>
    <row r="21" spans="1:9" ht="12.75" customHeight="1">
      <c r="A21" s="603"/>
      <c r="B21" s="603"/>
      <c r="C21" s="603"/>
      <c r="D21" s="603"/>
      <c r="E21" s="603"/>
      <c r="F21" s="603"/>
      <c r="G21" s="603"/>
      <c r="H21" s="603"/>
      <c r="I21" s="603"/>
    </row>
    <row r="22" spans="1:9" ht="12.75" customHeight="1">
      <c r="A22" s="603"/>
      <c r="B22" s="603"/>
      <c r="C22" s="603"/>
      <c r="D22" s="603"/>
      <c r="E22" s="603"/>
      <c r="F22" s="603"/>
      <c r="G22" s="603"/>
      <c r="H22" s="603"/>
      <c r="I22" s="603"/>
    </row>
    <row r="23" spans="1:9" ht="12.75" customHeight="1">
      <c r="A23" s="603" t="s">
        <v>714</v>
      </c>
      <c r="B23" s="603"/>
      <c r="C23" s="603"/>
      <c r="D23" s="603"/>
      <c r="E23" s="603"/>
      <c r="F23" s="603"/>
      <c r="G23" s="603"/>
      <c r="H23" s="603"/>
      <c r="I23" s="603"/>
    </row>
    <row r="24" spans="1:9" ht="12.75" customHeight="1">
      <c r="A24" s="603" t="s">
        <v>715</v>
      </c>
      <c r="B24" s="603"/>
      <c r="C24" s="603"/>
      <c r="D24" s="603"/>
      <c r="E24" s="603"/>
      <c r="F24" s="603"/>
      <c r="G24" s="603"/>
      <c r="H24" s="603"/>
      <c r="I24" s="603"/>
    </row>
    <row r="25" ht="12.75" customHeight="1"/>
    <row r="26" spans="1:9" ht="12.75" customHeight="1">
      <c r="A26" s="606" t="s">
        <v>716</v>
      </c>
      <c r="B26" s="606"/>
      <c r="C26" s="606"/>
      <c r="D26" s="606"/>
      <c r="E26" s="606"/>
      <c r="F26" s="606"/>
      <c r="G26" s="606"/>
      <c r="H26" s="606"/>
      <c r="I26" s="606"/>
    </row>
    <row r="27" ht="12.75" customHeight="1"/>
    <row r="28" spans="1:9" ht="12.75" customHeight="1">
      <c r="A28" s="598" t="s">
        <v>717</v>
      </c>
      <c r="B28" s="598"/>
      <c r="C28" s="598"/>
      <c r="D28" s="598"/>
      <c r="E28" s="598"/>
      <c r="F28" s="598"/>
      <c r="G28" s="586"/>
      <c r="H28" s="586"/>
      <c r="I28" s="586"/>
    </row>
    <row r="29" spans="1:9" ht="12.75" customHeight="1">
      <c r="A29" s="603" t="s">
        <v>728</v>
      </c>
      <c r="B29" s="603"/>
      <c r="C29" s="603"/>
      <c r="D29" s="603"/>
      <c r="E29" s="603"/>
      <c r="F29" s="603"/>
      <c r="G29" s="603"/>
      <c r="H29" s="603"/>
      <c r="I29" s="603"/>
    </row>
    <row r="30" spans="1:9" ht="12.75" customHeight="1">
      <c r="A30" s="603"/>
      <c r="B30" s="603"/>
      <c r="C30" s="603"/>
      <c r="D30" s="603"/>
      <c r="E30" s="603"/>
      <c r="F30" s="603"/>
      <c r="G30" s="603"/>
      <c r="H30" s="603"/>
      <c r="I30" s="603"/>
    </row>
    <row r="31" spans="1:9" ht="12.75" customHeight="1">
      <c r="A31" s="603"/>
      <c r="B31" s="603"/>
      <c r="C31" s="603"/>
      <c r="D31" s="603"/>
      <c r="E31" s="603"/>
      <c r="F31" s="603"/>
      <c r="G31" s="603"/>
      <c r="H31" s="603"/>
      <c r="I31" s="603"/>
    </row>
    <row r="32" spans="1:9" ht="12.75" customHeight="1">
      <c r="A32" s="603"/>
      <c r="B32" s="603"/>
      <c r="C32" s="603"/>
      <c r="D32" s="603"/>
      <c r="E32" s="603"/>
      <c r="F32" s="603"/>
      <c r="G32" s="603"/>
      <c r="H32" s="603"/>
      <c r="I32" s="603"/>
    </row>
    <row r="33" spans="1:9" ht="12.75" customHeight="1">
      <c r="A33" s="586"/>
      <c r="B33" s="586"/>
      <c r="C33" s="586"/>
      <c r="D33" s="586"/>
      <c r="E33" s="586"/>
      <c r="F33" s="586"/>
      <c r="G33" s="586"/>
      <c r="H33" s="586"/>
      <c r="I33" s="586"/>
    </row>
    <row r="34" spans="1:9" ht="12.75" customHeight="1">
      <c r="A34" s="598" t="s">
        <v>718</v>
      </c>
      <c r="B34" s="598"/>
      <c r="C34" s="598"/>
      <c r="D34" s="598"/>
      <c r="E34" s="598"/>
      <c r="F34" s="598"/>
      <c r="G34" s="586"/>
      <c r="H34" s="586"/>
      <c r="I34" s="586"/>
    </row>
    <row r="35" spans="1:9" ht="12.75" customHeight="1">
      <c r="A35" s="603" t="s">
        <v>719</v>
      </c>
      <c r="B35" s="603"/>
      <c r="C35" s="603"/>
      <c r="D35" s="603"/>
      <c r="E35" s="603"/>
      <c r="F35" s="603"/>
      <c r="G35" s="603"/>
      <c r="H35" s="603"/>
      <c r="I35" s="603"/>
    </row>
    <row r="36" spans="1:9" ht="12.75" customHeight="1">
      <c r="A36" s="603"/>
      <c r="B36" s="603"/>
      <c r="C36" s="603"/>
      <c r="D36" s="603"/>
      <c r="E36" s="603"/>
      <c r="F36" s="603"/>
      <c r="G36" s="603"/>
      <c r="H36" s="603"/>
      <c r="I36" s="603"/>
    </row>
    <row r="37" spans="1:9" ht="12.75" customHeight="1">
      <c r="A37" s="603"/>
      <c r="B37" s="603"/>
      <c r="C37" s="603"/>
      <c r="D37" s="603"/>
      <c r="E37" s="603"/>
      <c r="F37" s="603"/>
      <c r="G37" s="603"/>
      <c r="H37" s="603"/>
      <c r="I37" s="603"/>
    </row>
    <row r="38" spans="1:9" ht="12.75" customHeight="1">
      <c r="A38" s="586"/>
      <c r="B38" s="586"/>
      <c r="C38" s="586"/>
      <c r="D38" s="586"/>
      <c r="E38" s="586"/>
      <c r="F38" s="586"/>
      <c r="G38" s="586"/>
      <c r="H38" s="586"/>
      <c r="I38" s="586"/>
    </row>
    <row r="39" spans="1:9" ht="12.75" customHeight="1">
      <c r="A39" s="598" t="s">
        <v>720</v>
      </c>
      <c r="B39" s="598"/>
      <c r="C39" s="598"/>
      <c r="D39" s="598"/>
      <c r="E39" s="598"/>
      <c r="F39" s="598"/>
      <c r="G39" s="586"/>
      <c r="H39" s="586"/>
      <c r="I39" s="586"/>
    </row>
    <row r="40" spans="1:9" ht="12.75" customHeight="1">
      <c r="A40" s="603" t="s">
        <v>729</v>
      </c>
      <c r="B40" s="603"/>
      <c r="C40" s="603"/>
      <c r="D40" s="603"/>
      <c r="E40" s="603"/>
      <c r="F40" s="603"/>
      <c r="G40" s="603"/>
      <c r="H40" s="603"/>
      <c r="I40" s="603"/>
    </row>
    <row r="41" spans="1:9" ht="12.75" customHeight="1">
      <c r="A41" s="603"/>
      <c r="B41" s="603"/>
      <c r="C41" s="603"/>
      <c r="D41" s="603"/>
      <c r="E41" s="603"/>
      <c r="F41" s="603"/>
      <c r="G41" s="603"/>
      <c r="H41" s="603"/>
      <c r="I41" s="603"/>
    </row>
    <row r="42" spans="1:9" ht="12.75" customHeight="1">
      <c r="A42" s="603"/>
      <c r="B42" s="603"/>
      <c r="C42" s="603"/>
      <c r="D42" s="603"/>
      <c r="E42" s="603"/>
      <c r="F42" s="603"/>
      <c r="G42" s="603"/>
      <c r="H42" s="603"/>
      <c r="I42" s="603"/>
    </row>
    <row r="43" spans="1:9" ht="12.75" customHeight="1">
      <c r="A43" s="603"/>
      <c r="B43" s="603"/>
      <c r="C43" s="603"/>
      <c r="D43" s="603"/>
      <c r="E43" s="603"/>
      <c r="F43" s="603"/>
      <c r="G43" s="603"/>
      <c r="H43" s="603"/>
      <c r="I43" s="603"/>
    </row>
    <row r="44" spans="1:9" ht="12.75" customHeight="1">
      <c r="A44" s="603"/>
      <c r="B44" s="603"/>
      <c r="C44" s="603"/>
      <c r="D44" s="603"/>
      <c r="E44" s="603"/>
      <c r="F44" s="603"/>
      <c r="G44" s="603"/>
      <c r="H44" s="603"/>
      <c r="I44" s="603"/>
    </row>
    <row r="45" ht="12.75" customHeight="1"/>
    <row r="46" spans="1:9" ht="12.75" customHeight="1">
      <c r="A46" s="598" t="s">
        <v>721</v>
      </c>
      <c r="B46" s="598"/>
      <c r="C46" s="598"/>
      <c r="D46" s="598"/>
      <c r="E46" s="598"/>
      <c r="F46" s="598"/>
      <c r="G46" s="587"/>
      <c r="H46" s="587"/>
      <c r="I46" s="586"/>
    </row>
    <row r="47" spans="1:9" ht="12.75" customHeight="1">
      <c r="A47" s="605" t="s">
        <v>722</v>
      </c>
      <c r="B47" s="605"/>
      <c r="C47" s="605"/>
      <c r="D47" s="605"/>
      <c r="E47" s="605"/>
      <c r="F47" s="605"/>
      <c r="G47" s="605"/>
      <c r="H47" s="605"/>
      <c r="I47" s="605"/>
    </row>
    <row r="48" spans="1:9" ht="12.75" customHeight="1">
      <c r="A48" s="605"/>
      <c r="B48" s="605"/>
      <c r="C48" s="605"/>
      <c r="D48" s="605"/>
      <c r="E48" s="605"/>
      <c r="F48" s="605"/>
      <c r="G48" s="605"/>
      <c r="H48" s="605"/>
      <c r="I48" s="605"/>
    </row>
    <row r="49" spans="1:9" ht="12.75" customHeight="1">
      <c r="A49" s="605"/>
      <c r="B49" s="605"/>
      <c r="C49" s="605"/>
      <c r="D49" s="605"/>
      <c r="E49" s="605"/>
      <c r="F49" s="605"/>
      <c r="G49" s="605"/>
      <c r="H49" s="605"/>
      <c r="I49" s="605"/>
    </row>
    <row r="50" spans="1:9" ht="12.75" customHeight="1">
      <c r="A50" s="588"/>
      <c r="B50" s="588"/>
      <c r="C50" s="588"/>
      <c r="D50" s="588"/>
      <c r="E50" s="588"/>
      <c r="F50" s="588"/>
      <c r="G50" s="588"/>
      <c r="H50" s="588"/>
      <c r="I50" s="588"/>
    </row>
    <row r="51" spans="1:9" ht="12.75" customHeight="1">
      <c r="A51" s="588"/>
      <c r="B51" s="588"/>
      <c r="C51" s="588"/>
      <c r="D51" s="588"/>
      <c r="E51" s="588"/>
      <c r="F51" s="588"/>
      <c r="G51" s="588"/>
      <c r="H51" s="588"/>
      <c r="I51" s="588"/>
    </row>
    <row r="52" spans="1:9" ht="12.75" customHeight="1">
      <c r="A52" s="596" t="s">
        <v>730</v>
      </c>
      <c r="B52" s="596"/>
      <c r="C52" s="596"/>
      <c r="D52" s="596"/>
      <c r="E52" s="596"/>
      <c r="F52" s="596"/>
      <c r="G52" s="596"/>
      <c r="H52" s="596"/>
      <c r="I52" s="596"/>
    </row>
    <row r="53" spans="1:9" ht="12.75" customHeight="1">
      <c r="A53" s="589"/>
      <c r="B53" s="589"/>
      <c r="C53" s="589"/>
      <c r="D53" s="589"/>
      <c r="E53" s="589"/>
      <c r="F53" s="589"/>
      <c r="G53" s="589"/>
      <c r="H53" s="589"/>
      <c r="I53" s="589"/>
    </row>
    <row r="54" ht="16.5" customHeight="1">
      <c r="A54" s="367" t="s">
        <v>467</v>
      </c>
    </row>
    <row r="55" ht="12.75" customHeight="1"/>
    <row r="56" ht="15.75" customHeight="1">
      <c r="A56" s="370" t="s">
        <v>468</v>
      </c>
    </row>
    <row r="57" ht="12.75" customHeight="1"/>
    <row r="58" ht="12.75" customHeight="1"/>
    <row r="59" ht="12.75" customHeight="1"/>
    <row r="60" ht="12.75" customHeight="1">
      <c r="A60" s="367" t="s">
        <v>469</v>
      </c>
    </row>
    <row r="61" ht="12.75" customHeight="1"/>
    <row r="62" spans="1:6" ht="12.75" customHeight="1">
      <c r="A62" s="367" t="s">
        <v>470</v>
      </c>
      <c r="F62" s="367" t="s">
        <v>470</v>
      </c>
    </row>
    <row r="63" ht="12.75" customHeight="1"/>
    <row r="64" ht="12.75" customHeight="1"/>
    <row r="65" ht="12.75" customHeight="1"/>
    <row r="66" spans="1:6" ht="12.75" customHeight="1">
      <c r="A66" s="367" t="s">
        <v>470</v>
      </c>
      <c r="F66" s="367" t="s">
        <v>470</v>
      </c>
    </row>
    <row r="67" ht="12.75" customHeight="1"/>
    <row r="69" ht="14.25">
      <c r="A69" s="370" t="s">
        <v>362</v>
      </c>
    </row>
    <row r="72" ht="14.25">
      <c r="A72" s="367" t="s">
        <v>470</v>
      </c>
    </row>
  </sheetData>
  <sheetProtection/>
  <mergeCells count="37">
    <mergeCell ref="A39:F39"/>
    <mergeCell ref="A40:I44"/>
    <mergeCell ref="A46:F46"/>
    <mergeCell ref="A47:I49"/>
    <mergeCell ref="A52:I52"/>
    <mergeCell ref="A19:I24"/>
    <mergeCell ref="A26:I26"/>
    <mergeCell ref="A28:F28"/>
    <mergeCell ref="A29:I32"/>
    <mergeCell ref="A34:F34"/>
    <mergeCell ref="A35:I37"/>
    <mergeCell ref="A16:E16"/>
    <mergeCell ref="F16:G16"/>
    <mergeCell ref="H16:I16"/>
    <mergeCell ref="A17:E17"/>
    <mergeCell ref="F17:G17"/>
    <mergeCell ref="H17:I17"/>
    <mergeCell ref="A11:E11"/>
    <mergeCell ref="F11:G11"/>
    <mergeCell ref="H11:I11"/>
    <mergeCell ref="F14:G14"/>
    <mergeCell ref="H14:I14"/>
    <mergeCell ref="A15:E15"/>
    <mergeCell ref="F15:G15"/>
    <mergeCell ref="H15:I15"/>
    <mergeCell ref="A9:E9"/>
    <mergeCell ref="F9:G9"/>
    <mergeCell ref="H9:I9"/>
    <mergeCell ref="A10:E10"/>
    <mergeCell ref="F10:G10"/>
    <mergeCell ref="H10:I10"/>
    <mergeCell ref="A1:I1"/>
    <mergeCell ref="A4:I5"/>
    <mergeCell ref="A6:I6"/>
    <mergeCell ref="A8:E8"/>
    <mergeCell ref="F8:G8"/>
    <mergeCell ref="H8:I8"/>
  </mergeCells>
  <printOptions/>
  <pageMargins left="0.7" right="0.7" top="0.75" bottom="0.75" header="0.3" footer="0.3"/>
  <pageSetup horizontalDpi="600" verticalDpi="600" orientation="portrait" paperSize="9" r:id="rId1"/>
  <rowBreaks count="1" manualBreakCount="1">
    <brk id="50" max="8" man="1"/>
  </rowBreaks>
</worksheet>
</file>

<file path=xl/worksheets/sheet6.xml><?xml version="1.0" encoding="utf-8"?>
<worksheet xmlns="http://schemas.openxmlformats.org/spreadsheetml/2006/main" xmlns:r="http://schemas.openxmlformats.org/officeDocument/2006/relationships">
  <dimension ref="A1:K36"/>
  <sheetViews>
    <sheetView zoomScaleSheetLayoutView="80" workbookViewId="0" topLeftCell="A1">
      <selection activeCell="F20" sqref="F20"/>
    </sheetView>
  </sheetViews>
  <sheetFormatPr defaultColWidth="9.00390625" defaultRowHeight="14.25"/>
  <cols>
    <col min="1" max="1" width="1.12109375" style="234" customWidth="1"/>
    <col min="2" max="2" width="1.25" style="234" customWidth="1"/>
    <col min="3" max="3" width="1.37890625" style="234" customWidth="1"/>
    <col min="4" max="4" width="40.375" style="234" customWidth="1"/>
    <col min="5" max="5" width="9.125" style="438" bestFit="1" customWidth="1"/>
    <col min="6" max="7" width="12.50390625" style="234" customWidth="1"/>
    <col min="8" max="9" width="9.50390625" style="234" customWidth="1"/>
    <col min="10" max="16384" width="9.00390625" style="234" customWidth="1"/>
  </cols>
  <sheetData>
    <row r="1" spans="1:9" s="437" customFormat="1" ht="15">
      <c r="A1" s="609" t="s">
        <v>431</v>
      </c>
      <c r="B1" s="609"/>
      <c r="C1" s="609"/>
      <c r="D1" s="609"/>
      <c r="E1" s="609"/>
      <c r="F1" s="609"/>
      <c r="G1" s="609"/>
      <c r="H1" s="609"/>
      <c r="I1" s="609"/>
    </row>
    <row r="2" spans="1:9" s="235" customFormat="1" ht="18">
      <c r="A2" s="610" t="s">
        <v>5</v>
      </c>
      <c r="B2" s="610"/>
      <c r="C2" s="610"/>
      <c r="D2" s="610"/>
      <c r="E2" s="610"/>
      <c r="F2" s="610"/>
      <c r="G2" s="610"/>
      <c r="H2" s="610"/>
      <c r="I2" s="610"/>
    </row>
    <row r="3" spans="1:9" ht="15">
      <c r="A3" s="278"/>
      <c r="B3" s="278"/>
      <c r="C3" s="278"/>
      <c r="D3" s="486"/>
      <c r="E3" s="487"/>
      <c r="F3" s="278"/>
      <c r="G3" s="278"/>
      <c r="H3" s="278"/>
      <c r="I3" s="488"/>
    </row>
    <row r="4" spans="1:9" ht="18.75" customHeight="1">
      <c r="A4" s="613" t="s">
        <v>9</v>
      </c>
      <c r="B4" s="614"/>
      <c r="C4" s="614"/>
      <c r="D4" s="615"/>
      <c r="E4" s="607" t="s">
        <v>312</v>
      </c>
      <c r="F4" s="607" t="s">
        <v>345</v>
      </c>
      <c r="G4" s="607" t="s">
        <v>346</v>
      </c>
      <c r="H4" s="611" t="s">
        <v>6</v>
      </c>
      <c r="I4" s="612"/>
    </row>
    <row r="5" spans="1:9" ht="18.75" customHeight="1">
      <c r="A5" s="616"/>
      <c r="B5" s="617"/>
      <c r="C5" s="617"/>
      <c r="D5" s="618"/>
      <c r="E5" s="608"/>
      <c r="F5" s="608"/>
      <c r="G5" s="608"/>
      <c r="H5" s="489" t="s">
        <v>19</v>
      </c>
      <c r="I5" s="489" t="s">
        <v>18</v>
      </c>
    </row>
    <row r="6" spans="1:9" ht="17.25">
      <c r="A6" s="240" t="s">
        <v>7</v>
      </c>
      <c r="B6" s="238"/>
      <c r="C6" s="238"/>
      <c r="D6" s="440"/>
      <c r="E6" s="441"/>
      <c r="F6" s="442"/>
      <c r="G6" s="443"/>
      <c r="H6" s="444"/>
      <c r="I6" s="444"/>
    </row>
    <row r="7" spans="1:9" ht="15">
      <c r="A7" s="237"/>
      <c r="B7" s="238" t="s">
        <v>16</v>
      </c>
      <c r="C7" s="238"/>
      <c r="D7" s="445"/>
      <c r="E7" s="441"/>
      <c r="F7" s="553">
        <f>+'TCP 21.1 - IXAb - Sundurl.RR'!F14</f>
        <v>0</v>
      </c>
      <c r="G7" s="553">
        <f>+'TCP 21.1 - IXAb - Sundurl.RR'!G14</f>
        <v>0</v>
      </c>
      <c r="H7" s="274">
        <f aca="true" t="shared" si="0" ref="H7:H12">F7-G7</f>
        <v>0</v>
      </c>
      <c r="I7" s="439">
        <f aca="true" t="shared" si="1" ref="I7:I12">IF(G7=0,0,H7/G7)</f>
        <v>0</v>
      </c>
    </row>
    <row r="8" spans="1:9" ht="15">
      <c r="A8" s="237"/>
      <c r="B8" s="238" t="s">
        <v>451</v>
      </c>
      <c r="C8" s="446"/>
      <c r="D8" s="447"/>
      <c r="E8" s="448"/>
      <c r="F8" s="553">
        <f>+'TCP 21.1 - IXAb - Sundurl.RR'!F23</f>
        <v>0</v>
      </c>
      <c r="G8" s="553">
        <f>+'TCP 21.1 - IXAb - Sundurl.RR'!G23</f>
        <v>0</v>
      </c>
      <c r="H8" s="274">
        <f t="shared" si="0"/>
        <v>0</v>
      </c>
      <c r="I8" s="439">
        <f t="shared" si="1"/>
        <v>0</v>
      </c>
    </row>
    <row r="9" spans="1:9" ht="15">
      <c r="A9" s="237"/>
      <c r="B9" s="446" t="s">
        <v>20</v>
      </c>
      <c r="C9" s="446"/>
      <c r="D9" s="447"/>
      <c r="E9" s="448"/>
      <c r="F9" s="553">
        <f>+'TCP 21.1 - IXAb - Sundurl.RR'!F31</f>
        <v>0</v>
      </c>
      <c r="G9" s="553">
        <f>+'TCP 21.1 - IXAb - Sundurl.RR'!G31</f>
        <v>0</v>
      </c>
      <c r="H9" s="274">
        <f t="shared" si="0"/>
        <v>0</v>
      </c>
      <c r="I9" s="439">
        <f t="shared" si="1"/>
        <v>0</v>
      </c>
    </row>
    <row r="10" spans="1:9" ht="15">
      <c r="A10" s="237"/>
      <c r="B10" s="238" t="s">
        <v>21</v>
      </c>
      <c r="C10" s="446"/>
      <c r="D10" s="447"/>
      <c r="E10" s="448"/>
      <c r="F10" s="553">
        <f>+'TCP 21.1 - IXAb - Sundurl.RR'!F39</f>
        <v>0</v>
      </c>
      <c r="G10" s="553">
        <f>+'TCP 21.1 - IXAb - Sundurl.RR'!G39</f>
        <v>0</v>
      </c>
      <c r="H10" s="274">
        <f t="shared" si="0"/>
        <v>0</v>
      </c>
      <c r="I10" s="439">
        <f t="shared" si="1"/>
        <v>0</v>
      </c>
    </row>
    <row r="11" spans="1:9" ht="15">
      <c r="A11" s="237"/>
      <c r="B11" s="238" t="s">
        <v>25</v>
      </c>
      <c r="C11" s="238"/>
      <c r="D11" s="445"/>
      <c r="E11" s="449"/>
      <c r="F11" s="553">
        <f>+'TCP 21.1 - IXAb - Sundurl.RR'!F44</f>
        <v>0</v>
      </c>
      <c r="G11" s="553">
        <f>+'TCP 21.1 - IXAb - Sundurl.RR'!G44</f>
        <v>0</v>
      </c>
      <c r="H11" s="274">
        <f t="shared" si="0"/>
        <v>0</v>
      </c>
      <c r="I11" s="439">
        <f t="shared" si="1"/>
        <v>0</v>
      </c>
    </row>
    <row r="12" spans="1:9" ht="15">
      <c r="A12" s="450"/>
      <c r="B12" s="238" t="s">
        <v>26</v>
      </c>
      <c r="C12" s="451"/>
      <c r="D12" s="445"/>
      <c r="E12" s="441"/>
      <c r="F12" s="553">
        <f>+'TCP 21.1 - IXAb - Sundurl.RR'!F75</f>
        <v>0</v>
      </c>
      <c r="G12" s="553">
        <f>+'TCP 21.1 - IXAb - Sundurl.RR'!G75</f>
        <v>0</v>
      </c>
      <c r="H12" s="274">
        <f t="shared" si="0"/>
        <v>0</v>
      </c>
      <c r="I12" s="439">
        <f t="shared" si="1"/>
        <v>0</v>
      </c>
    </row>
    <row r="13" spans="1:9" ht="15">
      <c r="A13" s="452"/>
      <c r="B13" s="453"/>
      <c r="C13" s="453"/>
      <c r="D13" s="454"/>
      <c r="E13" s="455"/>
      <c r="F13" s="275"/>
      <c r="G13" s="275"/>
      <c r="H13" s="275"/>
      <c r="I13" s="456"/>
    </row>
    <row r="14" spans="1:9" ht="15">
      <c r="A14" s="243" t="s">
        <v>8</v>
      </c>
      <c r="B14" s="244"/>
      <c r="C14" s="244"/>
      <c r="D14" s="457"/>
      <c r="E14" s="458"/>
      <c r="F14" s="252">
        <f>+SUM(F7:F13)</f>
        <v>0</v>
      </c>
      <c r="G14" s="252">
        <f>+SUM(G7:G13)</f>
        <v>0</v>
      </c>
      <c r="H14" s="252">
        <f>SUM(F14-G14)</f>
        <v>0</v>
      </c>
      <c r="I14" s="459">
        <f>IF(G14=0,0,H14/G14)</f>
        <v>0</v>
      </c>
    </row>
    <row r="15" spans="1:9" ht="15">
      <c r="A15" s="460"/>
      <c r="B15" s="238"/>
      <c r="C15" s="238"/>
      <c r="D15" s="440"/>
      <c r="E15" s="461"/>
      <c r="F15" s="462"/>
      <c r="G15" s="463"/>
      <c r="H15" s="463"/>
      <c r="I15" s="464"/>
    </row>
    <row r="16" spans="1:9" ht="17.25">
      <c r="A16" s="240" t="s">
        <v>602</v>
      </c>
      <c r="B16" s="238"/>
      <c r="C16" s="238"/>
      <c r="D16" s="239"/>
      <c r="E16" s="465"/>
      <c r="F16" s="237"/>
      <c r="G16" s="237"/>
      <c r="H16" s="274"/>
      <c r="I16" s="439"/>
    </row>
    <row r="17" spans="1:9" ht="15">
      <c r="A17" s="450"/>
      <c r="B17" s="238" t="s">
        <v>30</v>
      </c>
      <c r="C17" s="238"/>
      <c r="D17" s="445"/>
      <c r="E17" s="441"/>
      <c r="F17" s="274">
        <f>+'TCP 21.1 - IXAb - Sundurl.RR'!F90</f>
        <v>0</v>
      </c>
      <c r="G17" s="274">
        <f>+'TCP 21.1 - IXAb - Sundurl.RR'!G90</f>
        <v>0</v>
      </c>
      <c r="H17" s="274">
        <f aca="true" t="shared" si="2" ref="H17:H23">F17-G17</f>
        <v>0</v>
      </c>
      <c r="I17" s="439">
        <f aca="true" t="shared" si="3" ref="I17:I24">IF(G17=0,0,H17/G17)</f>
        <v>0</v>
      </c>
    </row>
    <row r="18" spans="1:9" ht="15">
      <c r="A18" s="466"/>
      <c r="B18" s="238" t="s">
        <v>34</v>
      </c>
      <c r="C18" s="446"/>
      <c r="D18" s="447"/>
      <c r="E18" s="467">
        <v>4</v>
      </c>
      <c r="F18" s="274">
        <f>+'TCP 21.1 - IXAb - Sundurl.RR'!F118</f>
        <v>0</v>
      </c>
      <c r="G18" s="274">
        <f>+'TCP 21.1 - IXAb - Sundurl.RR'!G118</f>
        <v>0</v>
      </c>
      <c r="H18" s="274">
        <f t="shared" si="2"/>
        <v>0</v>
      </c>
      <c r="I18" s="439">
        <f t="shared" si="3"/>
        <v>0</v>
      </c>
    </row>
    <row r="19" spans="1:9" ht="15">
      <c r="A19" s="466"/>
      <c r="B19" s="468" t="s">
        <v>606</v>
      </c>
      <c r="C19" s="446"/>
      <c r="D19" s="447"/>
      <c r="E19" s="467"/>
      <c r="F19" s="274">
        <f>+'TCP 21.1 - IXAb - Sundurl.RR'!F130</f>
        <v>0</v>
      </c>
      <c r="G19" s="274">
        <f>+'TCP 21.1 - IXAb - Sundurl.RR'!G130</f>
        <v>0</v>
      </c>
      <c r="H19" s="274">
        <f t="shared" si="2"/>
        <v>0</v>
      </c>
      <c r="I19" s="439">
        <f t="shared" si="3"/>
        <v>0</v>
      </c>
    </row>
    <row r="20" spans="1:9" ht="15">
      <c r="A20" s="469"/>
      <c r="B20" s="468" t="s">
        <v>604</v>
      </c>
      <c r="C20" s="469"/>
      <c r="D20" s="447"/>
      <c r="E20" s="448"/>
      <c r="F20" s="274">
        <f>+'TCP 21.1 - IXAb - Sundurl.RR'!F149</f>
        <v>0</v>
      </c>
      <c r="G20" s="274">
        <f>+'TCP 21.1 - IXAb - Sundurl.RR'!G149</f>
        <v>0</v>
      </c>
      <c r="H20" s="274">
        <f t="shared" si="2"/>
        <v>0</v>
      </c>
      <c r="I20" s="439">
        <f t="shared" si="3"/>
        <v>0</v>
      </c>
    </row>
    <row r="21" spans="1:9" ht="15">
      <c r="A21" s="466"/>
      <c r="B21" s="238" t="s">
        <v>44</v>
      </c>
      <c r="C21" s="238"/>
      <c r="D21" s="445"/>
      <c r="E21" s="441"/>
      <c r="F21" s="274">
        <f>+'TCP 21.1 - IXAb - Sundurl.RR'!F173</f>
        <v>0</v>
      </c>
      <c r="G21" s="274">
        <f>+'TCP 21.1 - IXAb - Sundurl.RR'!G173</f>
        <v>0</v>
      </c>
      <c r="H21" s="274">
        <f t="shared" si="2"/>
        <v>0</v>
      </c>
      <c r="I21" s="439">
        <f t="shared" si="3"/>
        <v>0</v>
      </c>
    </row>
    <row r="22" spans="1:9" ht="15">
      <c r="A22" s="466"/>
      <c r="B22" s="238" t="s">
        <v>40</v>
      </c>
      <c r="C22" s="238"/>
      <c r="D22" s="239"/>
      <c r="E22" s="470"/>
      <c r="F22" s="274">
        <f>+'TCP 21.1 - IXAb - Sundurl.RR'!F179</f>
        <v>0</v>
      </c>
      <c r="G22" s="274">
        <f>+'TCP 21.1 - IXAb - Sundurl.RR'!G179</f>
        <v>0</v>
      </c>
      <c r="H22" s="274">
        <f t="shared" si="2"/>
        <v>0</v>
      </c>
      <c r="I22" s="439">
        <f t="shared" si="3"/>
        <v>0</v>
      </c>
    </row>
    <row r="23" spans="1:9" ht="15">
      <c r="A23" s="452"/>
      <c r="B23" s="453"/>
      <c r="C23" s="453"/>
      <c r="D23" s="454"/>
      <c r="E23" s="455"/>
      <c r="F23" s="275"/>
      <c r="G23" s="275"/>
      <c r="H23" s="274">
        <f t="shared" si="2"/>
        <v>0</v>
      </c>
      <c r="I23" s="439">
        <f t="shared" si="3"/>
        <v>0</v>
      </c>
    </row>
    <row r="24" spans="1:9" ht="15">
      <c r="A24" s="243" t="s">
        <v>243</v>
      </c>
      <c r="B24" s="244"/>
      <c r="C24" s="244"/>
      <c r="D24" s="457"/>
      <c r="E24" s="458"/>
      <c r="F24" s="252">
        <f>+SUM(F17:F23)</f>
        <v>0</v>
      </c>
      <c r="G24" s="252">
        <f>+SUM(G17:G23)</f>
        <v>0</v>
      </c>
      <c r="H24" s="252">
        <f>SUM(F24-G24)</f>
        <v>0</v>
      </c>
      <c r="I24" s="459">
        <f t="shared" si="3"/>
        <v>0</v>
      </c>
    </row>
    <row r="25" spans="1:9" ht="15">
      <c r="A25" s="237"/>
      <c r="B25" s="238"/>
      <c r="C25" s="238"/>
      <c r="D25" s="445"/>
      <c r="E25" s="471"/>
      <c r="F25" s="274"/>
      <c r="G25" s="274"/>
      <c r="H25" s="472"/>
      <c r="I25" s="439"/>
    </row>
    <row r="26" spans="1:9" ht="15">
      <c r="A26" s="251" t="s">
        <v>531</v>
      </c>
      <c r="B26" s="251"/>
      <c r="C26" s="251"/>
      <c r="D26" s="473"/>
      <c r="E26" s="474"/>
      <c r="F26" s="252">
        <f>F14-F24</f>
        <v>0</v>
      </c>
      <c r="G26" s="252">
        <f>G14-G24</f>
        <v>0</v>
      </c>
      <c r="H26" s="252">
        <f aca="true" t="shared" si="4" ref="H26:H33">F26-G26</f>
        <v>0</v>
      </c>
      <c r="I26" s="459">
        <f aca="true" t="shared" si="5" ref="I26:I34">IF(G26=0,0,H26/G26)</f>
        <v>0</v>
      </c>
    </row>
    <row r="27" spans="1:9" ht="15">
      <c r="A27" s="443" t="s">
        <v>55</v>
      </c>
      <c r="B27" s="443"/>
      <c r="C27" s="443"/>
      <c r="D27" s="476"/>
      <c r="E27" s="470">
        <v>3</v>
      </c>
      <c r="F27" s="274">
        <f>+'TCP 21.1 - IXD- Skýr'!K174</f>
        <v>0</v>
      </c>
      <c r="G27" s="274">
        <f>+'TCP 21.1 - IXD- Skýr'!M174</f>
        <v>0</v>
      </c>
      <c r="H27" s="274">
        <f t="shared" si="4"/>
        <v>0</v>
      </c>
      <c r="I27" s="439">
        <f t="shared" si="5"/>
        <v>0</v>
      </c>
    </row>
    <row r="28" spans="1:9" ht="15">
      <c r="A28" s="443" t="s">
        <v>91</v>
      </c>
      <c r="B28" s="443"/>
      <c r="C28" s="443"/>
      <c r="D28" s="476"/>
      <c r="E28" s="470">
        <v>3</v>
      </c>
      <c r="F28" s="274">
        <f>+'TCP 21.1 - IXD- Skýr'!K188</f>
        <v>0</v>
      </c>
      <c r="G28" s="274">
        <f>+'TCP 21.1 - IXD- Skýr'!M188</f>
        <v>0</v>
      </c>
      <c r="H28" s="274">
        <f t="shared" si="4"/>
        <v>0</v>
      </c>
      <c r="I28" s="439">
        <f t="shared" si="5"/>
        <v>0</v>
      </c>
    </row>
    <row r="29" spans="1:11" ht="15">
      <c r="A29" s="477" t="s">
        <v>576</v>
      </c>
      <c r="B29" s="477"/>
      <c r="C29" s="477"/>
      <c r="D29" s="478"/>
      <c r="E29" s="470"/>
      <c r="F29" s="552">
        <v>0</v>
      </c>
      <c r="G29" s="552">
        <v>0</v>
      </c>
      <c r="H29" s="274">
        <f t="shared" si="4"/>
        <v>0</v>
      </c>
      <c r="I29" s="439">
        <f t="shared" si="5"/>
        <v>0</v>
      </c>
      <c r="K29" s="475"/>
    </row>
    <row r="30" spans="1:11" ht="15">
      <c r="A30" s="477" t="s">
        <v>577</v>
      </c>
      <c r="B30" s="477"/>
      <c r="C30" s="477"/>
      <c r="D30" s="478"/>
      <c r="E30" s="470"/>
      <c r="F30" s="552">
        <v>0</v>
      </c>
      <c r="G30" s="552">
        <v>0</v>
      </c>
      <c r="H30" s="274">
        <f t="shared" si="4"/>
        <v>0</v>
      </c>
      <c r="I30" s="439">
        <f t="shared" si="5"/>
        <v>0</v>
      </c>
      <c r="K30" s="475"/>
    </row>
    <row r="31" spans="1:11" ht="15">
      <c r="A31" s="477" t="s">
        <v>578</v>
      </c>
      <c r="B31" s="477"/>
      <c r="C31" s="477"/>
      <c r="D31" s="478"/>
      <c r="E31" s="470"/>
      <c r="F31" s="552">
        <v>0</v>
      </c>
      <c r="G31" s="552">
        <v>0</v>
      </c>
      <c r="H31" s="274">
        <f t="shared" si="4"/>
        <v>0</v>
      </c>
      <c r="I31" s="439">
        <f t="shared" si="5"/>
        <v>0</v>
      </c>
      <c r="K31" s="475"/>
    </row>
    <row r="32" spans="1:11" ht="15">
      <c r="A32" s="477" t="s">
        <v>579</v>
      </c>
      <c r="B32" s="477"/>
      <c r="C32" s="477"/>
      <c r="D32" s="478"/>
      <c r="E32" s="470"/>
      <c r="F32" s="552">
        <v>0</v>
      </c>
      <c r="G32" s="552">
        <v>0</v>
      </c>
      <c r="H32" s="274">
        <f t="shared" si="4"/>
        <v>0</v>
      </c>
      <c r="I32" s="439">
        <f t="shared" si="5"/>
        <v>0</v>
      </c>
      <c r="K32" s="475"/>
    </row>
    <row r="33" spans="1:11" ht="15">
      <c r="A33" s="443" t="s">
        <v>575</v>
      </c>
      <c r="B33" s="443"/>
      <c r="C33" s="443"/>
      <c r="D33" s="476"/>
      <c r="E33" s="470">
        <v>7</v>
      </c>
      <c r="F33" s="274">
        <f>+'TCP 21.1 - IXD- Skýr'!K272</f>
        <v>0</v>
      </c>
      <c r="G33" s="274">
        <f>+'TCP 21.1 - IXD- Skýr'!M272</f>
        <v>0</v>
      </c>
      <c r="H33" s="274">
        <f t="shared" si="4"/>
        <v>0</v>
      </c>
      <c r="I33" s="439">
        <f t="shared" si="5"/>
        <v>0</v>
      </c>
      <c r="K33" s="475"/>
    </row>
    <row r="34" spans="1:9" ht="15">
      <c r="A34" s="251" t="s">
        <v>144</v>
      </c>
      <c r="B34" s="479"/>
      <c r="C34" s="479"/>
      <c r="D34" s="480"/>
      <c r="E34" s="474"/>
      <c r="F34" s="252">
        <f>SUM(F27:F33)</f>
        <v>0</v>
      </c>
      <c r="G34" s="252">
        <f>SUM(G27:G33)</f>
        <v>0</v>
      </c>
      <c r="H34" s="252">
        <f>SUM(H27:H33)</f>
        <v>0</v>
      </c>
      <c r="I34" s="459">
        <f t="shared" si="5"/>
        <v>0</v>
      </c>
    </row>
    <row r="35" spans="1:9" ht="15">
      <c r="A35" s="237"/>
      <c r="B35" s="238"/>
      <c r="C35" s="238"/>
      <c r="D35" s="445"/>
      <c r="E35" s="471"/>
      <c r="F35" s="443"/>
      <c r="G35" s="443"/>
      <c r="H35" s="472"/>
      <c r="I35" s="439"/>
    </row>
    <row r="36" spans="1:9" ht="18" thickBot="1">
      <c r="A36" s="481" t="s">
        <v>603</v>
      </c>
      <c r="B36" s="482"/>
      <c r="C36" s="482"/>
      <c r="D36" s="483"/>
      <c r="E36" s="490"/>
      <c r="F36" s="484">
        <f>F26+F34</f>
        <v>0</v>
      </c>
      <c r="G36" s="484">
        <f>G26+G34</f>
        <v>0</v>
      </c>
      <c r="H36" s="484">
        <f>H26+H34</f>
        <v>0</v>
      </c>
      <c r="I36" s="485">
        <f>IF(G36=0,0,H36/G36)</f>
        <v>0</v>
      </c>
    </row>
    <row r="37" ht="14.25" thickTop="1"/>
  </sheetData>
  <sheetProtection formatCells="0" formatColumns="0" formatRows="0" insertColumns="0" insertRows="0" insertHyperlinks="0" deleteRows="0"/>
  <mergeCells count="7">
    <mergeCell ref="E4:E5"/>
    <mergeCell ref="A1:I1"/>
    <mergeCell ref="A2:I2"/>
    <mergeCell ref="G4:G5"/>
    <mergeCell ref="H4:I4"/>
    <mergeCell ref="A4:D5"/>
    <mergeCell ref="F4:F5"/>
  </mergeCells>
  <printOptions horizontalCentered="1"/>
  <pageMargins left="0.3937007874015748" right="0.3937007874015748" top="0.984251968503937" bottom="0.7874015748031497" header="0.3937007874015748" footer="0.3937007874015748"/>
  <pageSetup firstPageNumber="88" useFirstPageNumber="1" fitToHeight="3" horizontalDpi="600" verticalDpi="600" orientation="portrait" paperSize="9" scale="90" r:id="rId2"/>
  <headerFooter alignWithMargins="0">
    <oddHeader>&amp;LLeyfiskerfi KSÍ</oddHeader>
    <oddFooter>&amp;L&amp;9Útgáfa 5 - 05/01/23</oddFooter>
  </headerFooter>
  <drawing r:id="rId1"/>
</worksheet>
</file>

<file path=xl/worksheets/sheet7.xml><?xml version="1.0" encoding="utf-8"?>
<worksheet xmlns="http://schemas.openxmlformats.org/spreadsheetml/2006/main" xmlns:r="http://schemas.openxmlformats.org/officeDocument/2006/relationships">
  <dimension ref="A1:O181"/>
  <sheetViews>
    <sheetView zoomScaleSheetLayoutView="80" workbookViewId="0" topLeftCell="A140">
      <selection activeCell="A162" sqref="A162"/>
    </sheetView>
  </sheetViews>
  <sheetFormatPr defaultColWidth="9.00390625" defaultRowHeight="14.25"/>
  <cols>
    <col min="1" max="1" width="1.12109375" style="46" customWidth="1"/>
    <col min="2" max="2" width="1.25" style="46" customWidth="1"/>
    <col min="3" max="3" width="1.37890625" style="46" customWidth="1"/>
    <col min="4" max="4" width="40.375" style="46" customWidth="1"/>
    <col min="5" max="5" width="9.125" style="312" bestFit="1" customWidth="1"/>
    <col min="6" max="7" width="12.50390625" style="46" customWidth="1"/>
    <col min="8" max="9" width="9.50390625" style="46" customWidth="1"/>
    <col min="10" max="16384" width="9.00390625" style="46" customWidth="1"/>
  </cols>
  <sheetData>
    <row r="1" spans="1:9" s="1" customFormat="1" ht="15">
      <c r="A1" s="619" t="s">
        <v>431</v>
      </c>
      <c r="B1" s="619"/>
      <c r="C1" s="619"/>
      <c r="D1" s="619"/>
      <c r="E1" s="619"/>
      <c r="F1" s="619"/>
      <c r="G1" s="619"/>
      <c r="H1" s="619"/>
      <c r="I1" s="619"/>
    </row>
    <row r="2" spans="1:9" s="161" customFormat="1" ht="18">
      <c r="A2" s="620" t="s">
        <v>605</v>
      </c>
      <c r="B2" s="620"/>
      <c r="C2" s="620"/>
      <c r="D2" s="620"/>
      <c r="E2" s="620"/>
      <c r="F2" s="620"/>
      <c r="G2" s="620"/>
      <c r="H2" s="620"/>
      <c r="I2" s="620"/>
    </row>
    <row r="3" spans="1:9" ht="15">
      <c r="A3" s="3"/>
      <c r="B3" s="3"/>
      <c r="C3" s="3"/>
      <c r="D3" s="4"/>
      <c r="E3" s="306"/>
      <c r="F3" s="3"/>
      <c r="G3" s="3"/>
      <c r="H3" s="3"/>
      <c r="I3" s="5"/>
    </row>
    <row r="4" spans="1:9" ht="18.75" customHeight="1">
      <c r="A4" s="621" t="s">
        <v>9</v>
      </c>
      <c r="B4" s="622"/>
      <c r="C4" s="622"/>
      <c r="D4" s="623"/>
      <c r="E4" s="627" t="s">
        <v>312</v>
      </c>
      <c r="F4" s="627" t="s">
        <v>345</v>
      </c>
      <c r="G4" s="627" t="s">
        <v>346</v>
      </c>
      <c r="H4" s="629" t="s">
        <v>6</v>
      </c>
      <c r="I4" s="630"/>
    </row>
    <row r="5" spans="1:9" ht="18.75" customHeight="1">
      <c r="A5" s="624"/>
      <c r="B5" s="625"/>
      <c r="C5" s="625"/>
      <c r="D5" s="626"/>
      <c r="E5" s="628"/>
      <c r="F5" s="628"/>
      <c r="G5" s="628"/>
      <c r="H5" s="50" t="s">
        <v>19</v>
      </c>
      <c r="I5" s="50" t="s">
        <v>18</v>
      </c>
    </row>
    <row r="6" spans="1:9" ht="17.25">
      <c r="A6" s="23" t="s">
        <v>7</v>
      </c>
      <c r="B6" s="7"/>
      <c r="C6" s="7"/>
      <c r="D6" s="38"/>
      <c r="E6" s="322"/>
      <c r="F6" s="24"/>
      <c r="G6" s="9"/>
      <c r="H6" s="47"/>
      <c r="I6" s="47"/>
    </row>
    <row r="7" spans="1:9" ht="15">
      <c r="A7" s="10"/>
      <c r="B7" s="11" t="s">
        <v>16</v>
      </c>
      <c r="C7" s="7"/>
      <c r="D7" s="21"/>
      <c r="E7" s="322"/>
      <c r="F7" s="9"/>
      <c r="G7" s="9"/>
      <c r="H7" s="47"/>
      <c r="I7" s="47"/>
    </row>
    <row r="8" spans="1:9" ht="15">
      <c r="A8" s="10"/>
      <c r="B8" s="7"/>
      <c r="C8" s="7" t="s">
        <v>188</v>
      </c>
      <c r="D8" s="21"/>
      <c r="E8" s="322"/>
      <c r="F8" s="63">
        <v>0</v>
      </c>
      <c r="G8" s="63">
        <v>0</v>
      </c>
      <c r="H8" s="56">
        <f>SUM(F8-G8)</f>
        <v>0</v>
      </c>
      <c r="I8" s="59">
        <f>IF(G8=0,0,H8/G8)</f>
        <v>0</v>
      </c>
    </row>
    <row r="9" spans="1:9" ht="15">
      <c r="A9" s="10"/>
      <c r="B9" s="7"/>
      <c r="C9" s="7" t="s">
        <v>74</v>
      </c>
      <c r="D9" s="21"/>
      <c r="E9" s="322"/>
      <c r="F9" s="63">
        <v>0</v>
      </c>
      <c r="G9" s="63">
        <v>0</v>
      </c>
      <c r="H9" s="56">
        <f>SUM(F9-G9)</f>
        <v>0</v>
      </c>
      <c r="I9" s="59">
        <f>IF(G9=0,0,H9/G9)</f>
        <v>0</v>
      </c>
    </row>
    <row r="10" spans="1:9" ht="15">
      <c r="A10" s="10"/>
      <c r="B10" s="7"/>
      <c r="C10" s="7" t="s">
        <v>12</v>
      </c>
      <c r="D10" s="21"/>
      <c r="E10" s="322"/>
      <c r="F10" s="63">
        <v>0</v>
      </c>
      <c r="G10" s="63">
        <v>0</v>
      </c>
      <c r="H10" s="56">
        <f>SUM(F10-G10)</f>
        <v>0</v>
      </c>
      <c r="I10" s="59">
        <f>IF(G10=0,0,H10/G10)</f>
        <v>0</v>
      </c>
    </row>
    <row r="11" spans="1:9" ht="15">
      <c r="A11" s="10"/>
      <c r="B11" s="7"/>
      <c r="C11" s="7" t="s">
        <v>92</v>
      </c>
      <c r="D11" s="21"/>
      <c r="E11" s="322"/>
      <c r="F11" s="63">
        <v>0</v>
      </c>
      <c r="G11" s="63">
        <v>0</v>
      </c>
      <c r="H11" s="56">
        <f>SUM(F11-G11)</f>
        <v>0</v>
      </c>
      <c r="I11" s="59">
        <f>IF(G11=0,0,H11/G11)</f>
        <v>0</v>
      </c>
    </row>
    <row r="12" spans="1:9" ht="15">
      <c r="A12" s="10"/>
      <c r="B12" s="7"/>
      <c r="C12" s="18" t="s">
        <v>125</v>
      </c>
      <c r="D12" s="25"/>
      <c r="E12" s="327"/>
      <c r="F12" s="63">
        <v>0</v>
      </c>
      <c r="G12" s="63">
        <v>0</v>
      </c>
      <c r="H12" s="56">
        <f>SUM(F12-G12)</f>
        <v>0</v>
      </c>
      <c r="I12" s="59">
        <f>IF(G12=0,0,H12/G12)</f>
        <v>0</v>
      </c>
    </row>
    <row r="13" spans="1:9" ht="15">
      <c r="A13" s="10"/>
      <c r="B13" s="7"/>
      <c r="C13" s="18"/>
      <c r="D13" s="25"/>
      <c r="E13" s="327"/>
      <c r="F13" s="63"/>
      <c r="G13" s="63"/>
      <c r="H13" s="56"/>
      <c r="I13" s="59"/>
    </row>
    <row r="14" spans="1:9" ht="15">
      <c r="A14" s="10"/>
      <c r="B14" s="7"/>
      <c r="C14" s="18"/>
      <c r="D14" s="429" t="s">
        <v>516</v>
      </c>
      <c r="E14" s="430"/>
      <c r="F14" s="382">
        <f>SUM(F8:F13)</f>
        <v>0</v>
      </c>
      <c r="G14" s="382">
        <f>SUM(G8:G13)</f>
        <v>0</v>
      </c>
      <c r="H14" s="382">
        <f>F14-G14</f>
        <v>0</v>
      </c>
      <c r="I14" s="423">
        <f>IF(G14=0,0,H14/G14)</f>
        <v>0</v>
      </c>
    </row>
    <row r="15" spans="1:9" ht="15">
      <c r="A15" s="10"/>
      <c r="B15" s="7"/>
      <c r="C15" s="18"/>
      <c r="D15" s="25"/>
      <c r="E15" s="327"/>
      <c r="F15" s="63"/>
      <c r="G15" s="63"/>
      <c r="H15" s="56"/>
      <c r="I15" s="59"/>
    </row>
    <row r="16" spans="1:9" ht="15">
      <c r="A16" s="10"/>
      <c r="B16" s="11" t="s">
        <v>451</v>
      </c>
      <c r="C16" s="18"/>
      <c r="D16" s="25"/>
      <c r="E16" s="327"/>
      <c r="F16" s="56"/>
      <c r="G16" s="56"/>
      <c r="H16" s="56"/>
      <c r="I16" s="59"/>
    </row>
    <row r="17" spans="1:9" ht="15">
      <c r="A17" s="10"/>
      <c r="B17" s="7"/>
      <c r="C17" s="18" t="s">
        <v>452</v>
      </c>
      <c r="D17" s="25"/>
      <c r="E17" s="327"/>
      <c r="F17" s="63">
        <v>0</v>
      </c>
      <c r="G17" s="63">
        <v>0</v>
      </c>
      <c r="H17" s="56">
        <f>SUM(F17-G17)</f>
        <v>0</v>
      </c>
      <c r="I17" s="59">
        <f>IF(G17=0,0,H17/G17)</f>
        <v>0</v>
      </c>
    </row>
    <row r="18" spans="1:9" ht="15">
      <c r="A18" s="10"/>
      <c r="B18" s="7"/>
      <c r="C18" s="18" t="s">
        <v>453</v>
      </c>
      <c r="D18" s="25"/>
      <c r="E18" s="327"/>
      <c r="F18" s="63">
        <v>0</v>
      </c>
      <c r="G18" s="63">
        <v>0</v>
      </c>
      <c r="H18" s="56">
        <f>SUM(F18-G18)</f>
        <v>0</v>
      </c>
      <c r="I18" s="59">
        <f>IF(G18=0,0,H18/G18)</f>
        <v>0</v>
      </c>
    </row>
    <row r="19" spans="1:9" ht="15">
      <c r="A19" s="10"/>
      <c r="B19" s="7"/>
      <c r="C19" s="18" t="s">
        <v>454</v>
      </c>
      <c r="D19" s="25"/>
      <c r="E19" s="327"/>
      <c r="F19" s="63">
        <v>0</v>
      </c>
      <c r="G19" s="63">
        <v>0</v>
      </c>
      <c r="H19" s="56">
        <f>SUM(F19-G19)</f>
        <v>0</v>
      </c>
      <c r="I19" s="59">
        <f>IF(G19=0,0,H19/G19)</f>
        <v>0</v>
      </c>
    </row>
    <row r="20" spans="1:9" ht="15">
      <c r="A20" s="10"/>
      <c r="B20" s="7"/>
      <c r="C20" s="18" t="s">
        <v>455</v>
      </c>
      <c r="D20" s="25"/>
      <c r="E20" s="327"/>
      <c r="F20" s="63">
        <v>0</v>
      </c>
      <c r="G20" s="63">
        <v>0</v>
      </c>
      <c r="H20" s="56">
        <f>SUM(F20-G20)</f>
        <v>0</v>
      </c>
      <c r="I20" s="59">
        <f>IF(G20=0,0,H20/G20)</f>
        <v>0</v>
      </c>
    </row>
    <row r="21" spans="1:9" ht="15">
      <c r="A21" s="10"/>
      <c r="B21" s="7"/>
      <c r="C21" s="46" t="s">
        <v>15</v>
      </c>
      <c r="D21" s="25"/>
      <c r="E21" s="327"/>
      <c r="F21" s="63">
        <v>0</v>
      </c>
      <c r="G21" s="63">
        <v>0</v>
      </c>
      <c r="H21" s="56">
        <f>SUM(F21-G21)</f>
        <v>0</v>
      </c>
      <c r="I21" s="59">
        <f>IF(G21=0,0,H21/G21)</f>
        <v>0</v>
      </c>
    </row>
    <row r="22" spans="1:9" ht="15">
      <c r="A22" s="10"/>
      <c r="B22" s="7"/>
      <c r="D22" s="25"/>
      <c r="E22" s="327"/>
      <c r="F22" s="63"/>
      <c r="G22" s="63"/>
      <c r="H22" s="56"/>
      <c r="I22" s="59"/>
    </row>
    <row r="23" spans="1:9" ht="15">
      <c r="A23" s="10"/>
      <c r="B23" s="7"/>
      <c r="D23" s="431" t="s">
        <v>517</v>
      </c>
      <c r="E23" s="432"/>
      <c r="F23" s="382">
        <f>SUM(F17:F22)</f>
        <v>0</v>
      </c>
      <c r="G23" s="382">
        <f>SUM(G17:G22)</f>
        <v>0</v>
      </c>
      <c r="H23" s="382">
        <f>F23-G23</f>
        <v>0</v>
      </c>
      <c r="I23" s="423">
        <f>IF(G23=0,0,H23/G23)</f>
        <v>0</v>
      </c>
    </row>
    <row r="24" spans="1:9" ht="15">
      <c r="A24" s="10"/>
      <c r="B24" s="7"/>
      <c r="D24" s="25"/>
      <c r="E24" s="327"/>
      <c r="F24" s="63"/>
      <c r="G24" s="63"/>
      <c r="H24" s="56"/>
      <c r="I24" s="59"/>
    </row>
    <row r="25" spans="1:9" ht="15">
      <c r="A25" s="10"/>
      <c r="B25" s="26" t="s">
        <v>157</v>
      </c>
      <c r="C25" s="18"/>
      <c r="D25" s="25"/>
      <c r="E25" s="327"/>
      <c r="F25" s="56"/>
      <c r="G25" s="56"/>
      <c r="H25" s="56"/>
      <c r="I25" s="59"/>
    </row>
    <row r="26" spans="1:9" ht="15">
      <c r="A26" s="10"/>
      <c r="B26" s="7"/>
      <c r="C26" s="7" t="s">
        <v>188</v>
      </c>
      <c r="D26" s="25"/>
      <c r="E26" s="327"/>
      <c r="F26" s="63">
        <v>0</v>
      </c>
      <c r="G26" s="63">
        <v>0</v>
      </c>
      <c r="H26" s="56">
        <f>SUM(F26-G26)</f>
        <v>0</v>
      </c>
      <c r="I26" s="59">
        <f>IF(G26=0,0,H26/G26)</f>
        <v>0</v>
      </c>
    </row>
    <row r="27" spans="1:9" ht="15">
      <c r="A27" s="10"/>
      <c r="B27" s="7"/>
      <c r="C27" s="18" t="s">
        <v>12</v>
      </c>
      <c r="D27" s="25"/>
      <c r="E27" s="327"/>
      <c r="F27" s="63">
        <v>0</v>
      </c>
      <c r="G27" s="63">
        <v>0</v>
      </c>
      <c r="H27" s="56">
        <f>SUM(F27-G27)</f>
        <v>0</v>
      </c>
      <c r="I27" s="59">
        <f>IF(G27=0,0,H27/G27)</f>
        <v>0</v>
      </c>
    </row>
    <row r="28" spans="1:9" ht="15">
      <c r="A28" s="10"/>
      <c r="B28" s="7"/>
      <c r="C28" s="18" t="s">
        <v>17</v>
      </c>
      <c r="D28" s="25"/>
      <c r="E28" s="327"/>
      <c r="F28" s="63">
        <v>0</v>
      </c>
      <c r="G28" s="63">
        <v>0</v>
      </c>
      <c r="H28" s="56">
        <f>SUM(F28-G28)</f>
        <v>0</v>
      </c>
      <c r="I28" s="59">
        <f>IF(G28=0,0,H28/G28)</f>
        <v>0</v>
      </c>
    </row>
    <row r="29" spans="1:9" ht="15">
      <c r="A29" s="10"/>
      <c r="B29" s="7"/>
      <c r="C29" s="18" t="s">
        <v>125</v>
      </c>
      <c r="D29" s="25"/>
      <c r="E29" s="327"/>
      <c r="F29" s="63">
        <v>0</v>
      </c>
      <c r="G29" s="63">
        <v>0</v>
      </c>
      <c r="H29" s="56">
        <f>SUM(F29-G29)</f>
        <v>0</v>
      </c>
      <c r="I29" s="59">
        <f>IF(G29=0,0,H29/G29)</f>
        <v>0</v>
      </c>
    </row>
    <row r="30" spans="1:9" ht="15">
      <c r="A30" s="10"/>
      <c r="B30" s="7"/>
      <c r="C30" s="18"/>
      <c r="D30" s="25"/>
      <c r="E30" s="327"/>
      <c r="F30" s="63"/>
      <c r="G30" s="63"/>
      <c r="H30" s="56"/>
      <c r="I30" s="59"/>
    </row>
    <row r="31" spans="1:9" ht="15">
      <c r="A31" s="10"/>
      <c r="B31" s="7"/>
      <c r="C31" s="18"/>
      <c r="D31" s="433" t="s">
        <v>518</v>
      </c>
      <c r="E31" s="432"/>
      <c r="F31" s="382">
        <f>SUM(F26:F30)</f>
        <v>0</v>
      </c>
      <c r="G31" s="382">
        <f>SUM(G26:G30)</f>
        <v>0</v>
      </c>
      <c r="H31" s="382">
        <f>F31-G31</f>
        <v>0</v>
      </c>
      <c r="I31" s="423">
        <f>IF(G31=0,0,H31/G31)</f>
        <v>0</v>
      </c>
    </row>
    <row r="32" spans="1:9" ht="15">
      <c r="A32" s="10"/>
      <c r="B32" s="7"/>
      <c r="C32" s="18"/>
      <c r="D32" s="25"/>
      <c r="E32" s="327"/>
      <c r="F32" s="63"/>
      <c r="G32" s="63"/>
      <c r="H32" s="56"/>
      <c r="I32" s="59"/>
    </row>
    <row r="33" spans="1:9" ht="15">
      <c r="A33" s="10"/>
      <c r="B33" s="11" t="s">
        <v>21</v>
      </c>
      <c r="C33" s="18"/>
      <c r="D33" s="25"/>
      <c r="E33" s="327"/>
      <c r="F33" s="56"/>
      <c r="G33" s="56"/>
      <c r="H33" s="56"/>
      <c r="I33" s="59"/>
    </row>
    <row r="34" spans="1:9" ht="15">
      <c r="A34" s="10"/>
      <c r="B34" s="11"/>
      <c r="C34" s="18" t="s">
        <v>22</v>
      </c>
      <c r="D34" s="25"/>
      <c r="E34" s="327"/>
      <c r="F34" s="63">
        <v>0</v>
      </c>
      <c r="G34" s="63">
        <v>0</v>
      </c>
      <c r="H34" s="56">
        <f>SUM(F34-G34)</f>
        <v>0</v>
      </c>
      <c r="I34" s="59">
        <f>IF(G34=0,0,H34/G34)</f>
        <v>0</v>
      </c>
    </row>
    <row r="35" spans="1:9" ht="15">
      <c r="A35" s="10"/>
      <c r="B35" s="7"/>
      <c r="C35" s="18" t="s">
        <v>23</v>
      </c>
      <c r="D35" s="25"/>
      <c r="E35" s="327"/>
      <c r="F35" s="63">
        <v>0</v>
      </c>
      <c r="G35" s="63">
        <v>0</v>
      </c>
      <c r="H35" s="56">
        <f>SUM(F35-G35)</f>
        <v>0</v>
      </c>
      <c r="I35" s="59">
        <f>IF(G35=0,0,H35/G35)</f>
        <v>0</v>
      </c>
    </row>
    <row r="36" spans="1:9" ht="15">
      <c r="A36" s="10"/>
      <c r="B36" s="7"/>
      <c r="C36" s="18" t="s">
        <v>24</v>
      </c>
      <c r="D36" s="25"/>
      <c r="E36" s="327"/>
      <c r="F36" s="63">
        <v>0</v>
      </c>
      <c r="G36" s="63">
        <v>0</v>
      </c>
      <c r="H36" s="56">
        <f>SUM(F36-G36)</f>
        <v>0</v>
      </c>
      <c r="I36" s="59">
        <f>IF(G36=0,0,H36/G36)</f>
        <v>0</v>
      </c>
    </row>
    <row r="37" spans="1:9" ht="15">
      <c r="A37" s="10"/>
      <c r="B37" s="7"/>
      <c r="C37" s="18" t="s">
        <v>628</v>
      </c>
      <c r="D37" s="25"/>
      <c r="E37" s="327"/>
      <c r="F37" s="63">
        <v>0</v>
      </c>
      <c r="G37" s="63">
        <v>0</v>
      </c>
      <c r="H37" s="56">
        <f>SUM(F37-G37)</f>
        <v>0</v>
      </c>
      <c r="I37" s="59">
        <f>IF(G37=0,0,H37/G37)</f>
        <v>0</v>
      </c>
    </row>
    <row r="38" spans="1:9" ht="15">
      <c r="A38" s="10"/>
      <c r="B38" s="7"/>
      <c r="C38" s="18"/>
      <c r="D38" s="25"/>
      <c r="E38" s="327"/>
      <c r="F38" s="63"/>
      <c r="G38" s="63"/>
      <c r="H38" s="56"/>
      <c r="I38" s="59"/>
    </row>
    <row r="39" spans="1:9" ht="15">
      <c r="A39" s="10"/>
      <c r="B39" s="7"/>
      <c r="C39" s="18"/>
      <c r="D39" s="431" t="s">
        <v>520</v>
      </c>
      <c r="E39" s="432"/>
      <c r="F39" s="382">
        <f>SUM(F34:F38)</f>
        <v>0</v>
      </c>
      <c r="G39" s="382">
        <f>SUM(G34:G38)</f>
        <v>0</v>
      </c>
      <c r="H39" s="382">
        <f>F39-G39</f>
        <v>0</v>
      </c>
      <c r="I39" s="423">
        <f>IF(G39=0,0,H39/G39)</f>
        <v>0</v>
      </c>
    </row>
    <row r="40" spans="1:9" ht="15">
      <c r="A40" s="10"/>
      <c r="B40" s="7"/>
      <c r="C40" s="18"/>
      <c r="D40" s="25"/>
      <c r="E40" s="327"/>
      <c r="F40" s="63"/>
      <c r="G40" s="63"/>
      <c r="H40" s="56"/>
      <c r="I40" s="59"/>
    </row>
    <row r="41" spans="1:9" ht="15">
      <c r="A41" s="10"/>
      <c r="B41" s="11" t="s">
        <v>25</v>
      </c>
      <c r="C41" s="7"/>
      <c r="D41" s="21"/>
      <c r="E41" s="324"/>
      <c r="F41" s="56"/>
      <c r="G41" s="56"/>
      <c r="H41" s="56"/>
      <c r="I41" s="59"/>
    </row>
    <row r="42" spans="1:9" ht="15">
      <c r="A42" s="10"/>
      <c r="B42" s="11"/>
      <c r="C42" s="7" t="s">
        <v>25</v>
      </c>
      <c r="D42" s="21"/>
      <c r="E42" s="322"/>
      <c r="F42" s="63">
        <v>0</v>
      </c>
      <c r="G42" s="63">
        <v>0</v>
      </c>
      <c r="H42" s="56">
        <f>SUM(F42-G42)</f>
        <v>0</v>
      </c>
      <c r="I42" s="59">
        <f>IF(G42=0,0,H42/G42)</f>
        <v>0</v>
      </c>
    </row>
    <row r="43" spans="1:9" ht="15">
      <c r="A43" s="10"/>
      <c r="B43" s="11"/>
      <c r="C43" s="7"/>
      <c r="D43" s="21"/>
      <c r="E43" s="322"/>
      <c r="F43" s="63"/>
      <c r="G43" s="63"/>
      <c r="H43" s="56"/>
      <c r="I43" s="59"/>
    </row>
    <row r="44" spans="1:9" ht="15">
      <c r="A44" s="10"/>
      <c r="B44" s="7"/>
      <c r="C44" s="7"/>
      <c r="D44" s="431" t="s">
        <v>521</v>
      </c>
      <c r="E44" s="434"/>
      <c r="F44" s="382">
        <f>SUM(F42:F43)</f>
        <v>0</v>
      </c>
      <c r="G44" s="382">
        <f>SUM(G42:G43)</f>
        <v>0</v>
      </c>
      <c r="H44" s="382">
        <f>F44-G44</f>
        <v>0</v>
      </c>
      <c r="I44" s="423">
        <f>IF(G44=0,0,H44/G44)</f>
        <v>0</v>
      </c>
    </row>
    <row r="45" spans="1:9" ht="15">
      <c r="A45" s="42"/>
      <c r="B45" s="15"/>
      <c r="C45" s="3"/>
      <c r="D45" s="412"/>
      <c r="E45" s="326"/>
      <c r="F45" s="67"/>
      <c r="G45" s="67"/>
      <c r="H45" s="57"/>
      <c r="I45" s="68"/>
    </row>
    <row r="46" spans="1:9" s="1" customFormat="1" ht="15">
      <c r="A46" s="619" t="s">
        <v>439</v>
      </c>
      <c r="B46" s="619"/>
      <c r="C46" s="619"/>
      <c r="D46" s="619"/>
      <c r="E46" s="619"/>
      <c r="F46" s="619"/>
      <c r="G46" s="619"/>
      <c r="H46" s="619"/>
      <c r="I46" s="619"/>
    </row>
    <row r="47" spans="1:9" s="161" customFormat="1" ht="18">
      <c r="A47" s="620" t="s">
        <v>629</v>
      </c>
      <c r="B47" s="620"/>
      <c r="C47" s="620"/>
      <c r="D47" s="620"/>
      <c r="E47" s="620"/>
      <c r="F47" s="620"/>
      <c r="G47" s="620"/>
      <c r="H47" s="620"/>
      <c r="I47" s="620"/>
    </row>
    <row r="48" spans="1:9" ht="15">
      <c r="A48" s="3"/>
      <c r="B48" s="3"/>
      <c r="C48" s="3"/>
      <c r="D48" s="4"/>
      <c r="E48" s="306"/>
      <c r="F48" s="3"/>
      <c r="G48" s="3"/>
      <c r="H48" s="3"/>
      <c r="I48" s="5"/>
    </row>
    <row r="49" spans="1:9" ht="18.75" customHeight="1">
      <c r="A49" s="621" t="s">
        <v>9</v>
      </c>
      <c r="B49" s="622"/>
      <c r="C49" s="622"/>
      <c r="D49" s="623"/>
      <c r="E49" s="627" t="s">
        <v>312</v>
      </c>
      <c r="F49" s="627" t="s">
        <v>345</v>
      </c>
      <c r="G49" s="627" t="s">
        <v>346</v>
      </c>
      <c r="H49" s="629" t="s">
        <v>6</v>
      </c>
      <c r="I49" s="630"/>
    </row>
    <row r="50" spans="1:9" ht="18.75" customHeight="1">
      <c r="A50" s="624"/>
      <c r="B50" s="625"/>
      <c r="C50" s="625"/>
      <c r="D50" s="626"/>
      <c r="E50" s="628"/>
      <c r="F50" s="628"/>
      <c r="G50" s="628"/>
      <c r="H50" s="50" t="s">
        <v>19</v>
      </c>
      <c r="I50" s="50" t="s">
        <v>18</v>
      </c>
    </row>
    <row r="51" spans="1:9" ht="15">
      <c r="A51" s="6"/>
      <c r="B51" s="11" t="s">
        <v>26</v>
      </c>
      <c r="C51" s="7"/>
      <c r="D51" s="21"/>
      <c r="E51" s="322"/>
      <c r="F51" s="56"/>
      <c r="G51" s="56"/>
      <c r="H51" s="56"/>
      <c r="I51" s="59"/>
    </row>
    <row r="52" spans="1:9" ht="15">
      <c r="A52" s="10"/>
      <c r="B52" s="18" t="s">
        <v>459</v>
      </c>
      <c r="C52" s="18"/>
      <c r="D52" s="25"/>
      <c r="E52" s="325"/>
      <c r="F52" s="63">
        <v>0</v>
      </c>
      <c r="G52" s="63">
        <v>0</v>
      </c>
      <c r="H52" s="56">
        <f>SUM(F52-G52)</f>
        <v>0</v>
      </c>
      <c r="I52" s="59">
        <f>IF(G52=0,0,H52/G52)</f>
        <v>0</v>
      </c>
    </row>
    <row r="53" spans="1:9" ht="15">
      <c r="A53" s="10"/>
      <c r="B53" s="18" t="s">
        <v>691</v>
      </c>
      <c r="C53" s="18"/>
      <c r="D53" s="25"/>
      <c r="E53" s="325"/>
      <c r="F53" s="63"/>
      <c r="G53" s="63"/>
      <c r="H53" s="56"/>
      <c r="I53" s="59"/>
    </row>
    <row r="54" spans="1:9" ht="15">
      <c r="A54" s="10"/>
      <c r="C54" s="357" t="s">
        <v>460</v>
      </c>
      <c r="D54" s="25"/>
      <c r="E54" s="325"/>
      <c r="F54" s="63">
        <v>0</v>
      </c>
      <c r="G54" s="63">
        <v>0</v>
      </c>
      <c r="H54" s="56">
        <f>SUM(F54-G54)</f>
        <v>0</v>
      </c>
      <c r="I54" s="59">
        <f>IF(G54=0,0,H54/G54)</f>
        <v>0</v>
      </c>
    </row>
    <row r="55" spans="1:9" ht="15">
      <c r="A55" s="10"/>
      <c r="C55" s="357" t="s">
        <v>683</v>
      </c>
      <c r="D55" s="25"/>
      <c r="E55" s="325"/>
      <c r="F55" s="63">
        <v>0</v>
      </c>
      <c r="G55" s="63">
        <v>0</v>
      </c>
      <c r="H55" s="56">
        <f>SUM(F55-G55)</f>
        <v>0</v>
      </c>
      <c r="I55" s="59">
        <f>IF(G55=0,0,H55/G55)</f>
        <v>0</v>
      </c>
    </row>
    <row r="56" spans="1:9" ht="15">
      <c r="A56" s="10"/>
      <c r="C56" s="357" t="s">
        <v>15</v>
      </c>
      <c r="D56" s="25"/>
      <c r="E56" s="325"/>
      <c r="F56" s="63">
        <v>0</v>
      </c>
      <c r="G56" s="63">
        <v>0</v>
      </c>
      <c r="H56" s="56">
        <f>SUM(F56-G56)</f>
        <v>0</v>
      </c>
      <c r="I56" s="59">
        <f>IF(G56=0,0,H56/G56)</f>
        <v>0</v>
      </c>
    </row>
    <row r="57" spans="1:9" ht="15">
      <c r="A57" s="10"/>
      <c r="B57" s="357" t="s">
        <v>684</v>
      </c>
      <c r="C57" s="18"/>
      <c r="D57" s="25"/>
      <c r="E57" s="325"/>
      <c r="F57" s="63"/>
      <c r="G57" s="63"/>
      <c r="H57" s="56"/>
      <c r="I57" s="59"/>
    </row>
    <row r="58" spans="1:9" ht="15">
      <c r="A58" s="10"/>
      <c r="B58" s="357"/>
      <c r="C58" s="18" t="s">
        <v>687</v>
      </c>
      <c r="D58" s="25"/>
      <c r="E58" s="325"/>
      <c r="F58" s="63">
        <v>0</v>
      </c>
      <c r="G58" s="63">
        <v>0</v>
      </c>
      <c r="H58" s="56">
        <f>SUM(F58-G58)</f>
        <v>0</v>
      </c>
      <c r="I58" s="59">
        <f>IF(G58=0,0,H58/G58)</f>
        <v>0</v>
      </c>
    </row>
    <row r="59" spans="1:9" ht="15">
      <c r="A59" s="10"/>
      <c r="B59" s="357"/>
      <c r="C59" s="18" t="s">
        <v>688</v>
      </c>
      <c r="D59" s="25"/>
      <c r="E59" s="325"/>
      <c r="F59" s="63">
        <v>0</v>
      </c>
      <c r="G59" s="63">
        <v>0</v>
      </c>
      <c r="H59" s="56">
        <f>SUM(F59-G59)</f>
        <v>0</v>
      </c>
      <c r="I59" s="59">
        <f>IF(G59=0,0,H59/G59)</f>
        <v>0</v>
      </c>
    </row>
    <row r="60" spans="1:9" ht="15">
      <c r="A60" s="10"/>
      <c r="B60" s="357"/>
      <c r="C60" s="18" t="s">
        <v>689</v>
      </c>
      <c r="D60" s="25"/>
      <c r="E60" s="325"/>
      <c r="F60" s="63">
        <v>0</v>
      </c>
      <c r="G60" s="63">
        <v>0</v>
      </c>
      <c r="H60" s="56">
        <f>SUM(F60-G60)</f>
        <v>0</v>
      </c>
      <c r="I60" s="59">
        <f>IF(G60=0,0,H60/G60)</f>
        <v>0</v>
      </c>
    </row>
    <row r="61" spans="1:9" ht="15">
      <c r="A61" s="10"/>
      <c r="B61" s="357"/>
      <c r="C61" s="18" t="s">
        <v>690</v>
      </c>
      <c r="D61" s="25"/>
      <c r="E61" s="325"/>
      <c r="F61" s="63">
        <v>0</v>
      </c>
      <c r="G61" s="63">
        <v>0</v>
      </c>
      <c r="H61" s="56">
        <f>SUM(F61-G61)</f>
        <v>0</v>
      </c>
      <c r="I61" s="59">
        <f>IF(G61=0,0,H61/G61)</f>
        <v>0</v>
      </c>
    </row>
    <row r="62" spans="1:9" ht="15">
      <c r="A62" s="10"/>
      <c r="B62" s="357"/>
      <c r="C62" s="18" t="s">
        <v>15</v>
      </c>
      <c r="D62" s="25"/>
      <c r="E62" s="325"/>
      <c r="F62" s="63">
        <v>0</v>
      </c>
      <c r="G62" s="63">
        <v>0</v>
      </c>
      <c r="H62" s="56">
        <f>SUM(F62-G62)</f>
        <v>0</v>
      </c>
      <c r="I62" s="59">
        <f>IF(G62=0,0,H62/G62)</f>
        <v>0</v>
      </c>
    </row>
    <row r="63" spans="1:15" ht="15">
      <c r="A63" s="10"/>
      <c r="B63" s="18" t="s">
        <v>14</v>
      </c>
      <c r="C63" s="18"/>
      <c r="D63" s="25"/>
      <c r="E63" s="325"/>
      <c r="F63" s="63"/>
      <c r="G63" s="63"/>
      <c r="H63" s="56"/>
      <c r="I63" s="59"/>
      <c r="K63" s="555" t="s">
        <v>694</v>
      </c>
      <c r="L63" s="554"/>
      <c r="M63" s="554"/>
      <c r="N63" s="554"/>
      <c r="O63" s="554"/>
    </row>
    <row r="64" spans="1:11" ht="15">
      <c r="A64" s="10"/>
      <c r="B64" s="18"/>
      <c r="C64" s="18" t="s">
        <v>685</v>
      </c>
      <c r="D64" s="25"/>
      <c r="E64" s="325"/>
      <c r="F64" s="63">
        <v>0</v>
      </c>
      <c r="G64" s="63">
        <v>0</v>
      </c>
      <c r="H64" s="56">
        <f>SUM(F64-G64)</f>
        <v>0</v>
      </c>
      <c r="I64" s="59">
        <f>IF(G64=0,0,H64/G64)</f>
        <v>0</v>
      </c>
      <c r="K64" s="584" t="s">
        <v>705</v>
      </c>
    </row>
    <row r="65" spans="1:9" ht="15">
      <c r="A65" s="10"/>
      <c r="B65" s="18"/>
      <c r="C65" s="18" t="s">
        <v>686</v>
      </c>
      <c r="D65" s="25"/>
      <c r="E65" s="325"/>
      <c r="F65" s="63">
        <v>0</v>
      </c>
      <c r="G65" s="63">
        <v>0</v>
      </c>
      <c r="H65" s="56">
        <f>SUM(F65-G65)</f>
        <v>0</v>
      </c>
      <c r="I65" s="59">
        <f>IF(G65=0,0,H65/G65)</f>
        <v>0</v>
      </c>
    </row>
    <row r="66" spans="1:9" ht="15">
      <c r="A66" s="10"/>
      <c r="B66" s="18"/>
      <c r="C66" s="18" t="s">
        <v>15</v>
      </c>
      <c r="D66" s="25"/>
      <c r="E66" s="325"/>
      <c r="F66" s="63">
        <v>0</v>
      </c>
      <c r="G66" s="63">
        <v>0</v>
      </c>
      <c r="H66" s="56">
        <f>SUM(F66-G66)</f>
        <v>0</v>
      </c>
      <c r="I66" s="59">
        <f>IF(G66=0,0,H66/G66)</f>
        <v>0</v>
      </c>
    </row>
    <row r="67" spans="1:9" ht="15">
      <c r="A67" s="10"/>
      <c r="B67" s="18" t="s">
        <v>458</v>
      </c>
      <c r="C67" s="18"/>
      <c r="D67" s="25"/>
      <c r="E67" s="325"/>
      <c r="F67" s="63">
        <v>0</v>
      </c>
      <c r="G67" s="63">
        <v>0</v>
      </c>
      <c r="H67" s="56">
        <f>SUM(F67-G67)</f>
        <v>0</v>
      </c>
      <c r="I67" s="59">
        <f>IF(G67=0,0,H67/G67)</f>
        <v>0</v>
      </c>
    </row>
    <row r="68" spans="1:9" ht="15">
      <c r="A68" s="10"/>
      <c r="B68" s="18" t="s">
        <v>457</v>
      </c>
      <c r="C68" s="18"/>
      <c r="D68" s="25"/>
      <c r="E68" s="325"/>
      <c r="F68" s="63"/>
      <c r="G68" s="63"/>
      <c r="H68" s="56"/>
      <c r="I68" s="59"/>
    </row>
    <row r="69" spans="1:9" ht="15">
      <c r="A69" s="10"/>
      <c r="B69" s="18"/>
      <c r="C69" s="18" t="s">
        <v>27</v>
      </c>
      <c r="D69" s="25"/>
      <c r="E69" s="325"/>
      <c r="F69" s="63">
        <v>0</v>
      </c>
      <c r="G69" s="63">
        <v>0</v>
      </c>
      <c r="H69" s="56">
        <f>SUM(F69-G69)</f>
        <v>0</v>
      </c>
      <c r="I69" s="59">
        <f>IF(G69=0,0,H69/G69)</f>
        <v>0</v>
      </c>
    </row>
    <row r="70" spans="1:9" ht="15">
      <c r="A70" s="10"/>
      <c r="B70" s="18"/>
      <c r="C70" s="18" t="s">
        <v>28</v>
      </c>
      <c r="D70" s="25"/>
      <c r="E70" s="325"/>
      <c r="F70" s="63">
        <v>0</v>
      </c>
      <c r="G70" s="63">
        <v>0</v>
      </c>
      <c r="H70" s="56">
        <f>SUM(F70-G70)</f>
        <v>0</v>
      </c>
      <c r="I70" s="59">
        <f>IF(G70=0,0,H70/G70)</f>
        <v>0</v>
      </c>
    </row>
    <row r="71" spans="1:9" ht="15">
      <c r="A71" s="10"/>
      <c r="B71" s="18" t="s">
        <v>53</v>
      </c>
      <c r="C71" s="18"/>
      <c r="D71" s="25"/>
      <c r="E71" s="325"/>
      <c r="F71" s="63">
        <v>0</v>
      </c>
      <c r="G71" s="63">
        <v>0</v>
      </c>
      <c r="H71" s="56">
        <f>SUM(F71-G71)</f>
        <v>0</v>
      </c>
      <c r="I71" s="59">
        <f>IF(G71=0,0,H71/G71)</f>
        <v>0</v>
      </c>
    </row>
    <row r="72" spans="1:9" ht="15">
      <c r="A72" s="10"/>
      <c r="B72" s="18" t="s">
        <v>461</v>
      </c>
      <c r="C72" s="18"/>
      <c r="D72" s="25"/>
      <c r="E72" s="325"/>
      <c r="F72" s="63">
        <v>0</v>
      </c>
      <c r="G72" s="63">
        <v>0</v>
      </c>
      <c r="H72" s="56">
        <f>SUM(F72-G72)</f>
        <v>0</v>
      </c>
      <c r="I72" s="59">
        <f>IF(G72=0,0,H72/G72)</f>
        <v>0</v>
      </c>
    </row>
    <row r="73" spans="1:9" ht="15">
      <c r="A73" s="10"/>
      <c r="B73" s="18" t="s">
        <v>29</v>
      </c>
      <c r="C73" s="18"/>
      <c r="D73" s="25"/>
      <c r="E73" s="325"/>
      <c r="F73" s="63">
        <v>0</v>
      </c>
      <c r="G73" s="63">
        <v>0</v>
      </c>
      <c r="H73" s="56">
        <f>SUM(F73-G73)</f>
        <v>0</v>
      </c>
      <c r="I73" s="59">
        <f>IF(G73=0,0,H73/G73)</f>
        <v>0</v>
      </c>
    </row>
    <row r="74" spans="1:9" ht="15">
      <c r="A74" s="10"/>
      <c r="B74" s="18"/>
      <c r="C74" s="18"/>
      <c r="D74" s="25"/>
      <c r="E74" s="325"/>
      <c r="F74" s="63"/>
      <c r="G74" s="63"/>
      <c r="H74" s="56"/>
      <c r="I74" s="59"/>
    </row>
    <row r="75" spans="1:9" ht="15">
      <c r="A75" s="10"/>
      <c r="B75" s="18"/>
      <c r="C75" s="18"/>
      <c r="D75" s="431" t="s">
        <v>522</v>
      </c>
      <c r="E75" s="432"/>
      <c r="F75" s="382">
        <f>SUM(F52:F74)</f>
        <v>0</v>
      </c>
      <c r="G75" s="382">
        <f>SUM(G52:G74)</f>
        <v>0</v>
      </c>
      <c r="H75" s="382">
        <f>F75-G75</f>
        <v>0</v>
      </c>
      <c r="I75" s="423">
        <f>IF(G75=0,0,H75/G75)</f>
        <v>0</v>
      </c>
    </row>
    <row r="76" spans="1:9" ht="15">
      <c r="A76" s="10"/>
      <c r="B76" s="18"/>
      <c r="C76" s="18"/>
      <c r="D76" s="25"/>
      <c r="E76" s="325"/>
      <c r="F76" s="63"/>
      <c r="G76" s="63"/>
      <c r="H76" s="56"/>
      <c r="I76" s="59"/>
    </row>
    <row r="77" spans="1:9" ht="15">
      <c r="A77" s="14"/>
      <c r="B77" s="15"/>
      <c r="C77" s="15"/>
      <c r="D77" s="305"/>
      <c r="E77" s="326"/>
      <c r="F77" s="57"/>
      <c r="G77" s="57"/>
      <c r="H77" s="57"/>
      <c r="I77" s="68"/>
    </row>
    <row r="78" spans="1:9" ht="15">
      <c r="A78" s="41" t="s">
        <v>8</v>
      </c>
      <c r="B78" s="40"/>
      <c r="C78" s="40"/>
      <c r="D78" s="45"/>
      <c r="E78" s="311"/>
      <c r="F78" s="62">
        <f>+F14+F23+F31+F39+F44+F75</f>
        <v>0</v>
      </c>
      <c r="G78" s="62">
        <f>+G14+G23+G31+G39+G44+G75</f>
        <v>0</v>
      </c>
      <c r="H78" s="62">
        <f>SUM(F78-G78)</f>
        <v>0</v>
      </c>
      <c r="I78" s="69">
        <f>IF(G78=0,0,H78/G78)</f>
        <v>0</v>
      </c>
    </row>
    <row r="79" spans="1:9" ht="15">
      <c r="A79" s="11"/>
      <c r="B79" s="7"/>
      <c r="C79" s="7"/>
      <c r="D79" s="8"/>
      <c r="E79" s="307"/>
      <c r="F79" s="131"/>
      <c r="G79" s="131"/>
      <c r="H79" s="131"/>
      <c r="I79" s="132"/>
    </row>
    <row r="80" spans="1:9" s="1" customFormat="1" ht="15">
      <c r="A80" s="619" t="s">
        <v>440</v>
      </c>
      <c r="B80" s="619"/>
      <c r="C80" s="619"/>
      <c r="D80" s="619"/>
      <c r="E80" s="619"/>
      <c r="F80" s="619"/>
      <c r="G80" s="619"/>
      <c r="H80" s="619"/>
      <c r="I80" s="619"/>
    </row>
    <row r="81" spans="1:9" s="161" customFormat="1" ht="18">
      <c r="A81" s="620" t="s">
        <v>629</v>
      </c>
      <c r="B81" s="620"/>
      <c r="C81" s="620"/>
      <c r="D81" s="620"/>
      <c r="E81" s="620"/>
      <c r="F81" s="620"/>
      <c r="G81" s="620"/>
      <c r="H81" s="620"/>
      <c r="I81" s="620"/>
    </row>
    <row r="82" spans="1:9" ht="15">
      <c r="A82" s="7"/>
      <c r="B82" s="7"/>
      <c r="C82" s="7"/>
      <c r="D82" s="8"/>
      <c r="E82" s="307"/>
      <c r="F82" s="7"/>
      <c r="G82" s="7"/>
      <c r="H82" s="7"/>
      <c r="I82" s="22"/>
    </row>
    <row r="83" spans="1:9" ht="18.75" customHeight="1">
      <c r="A83" s="621" t="s">
        <v>10</v>
      </c>
      <c r="B83" s="622"/>
      <c r="C83" s="622"/>
      <c r="D83" s="623"/>
      <c r="E83" s="627" t="s">
        <v>312</v>
      </c>
      <c r="F83" s="627" t="s">
        <v>345</v>
      </c>
      <c r="G83" s="627" t="s">
        <v>346</v>
      </c>
      <c r="H83" s="629" t="s">
        <v>6</v>
      </c>
      <c r="I83" s="630"/>
    </row>
    <row r="84" spans="1:9" ht="18.75" customHeight="1">
      <c r="A84" s="624"/>
      <c r="B84" s="625"/>
      <c r="C84" s="625"/>
      <c r="D84" s="626"/>
      <c r="E84" s="628"/>
      <c r="F84" s="628"/>
      <c r="G84" s="628"/>
      <c r="H84" s="50" t="s">
        <v>19</v>
      </c>
      <c r="I84" s="50" t="s">
        <v>18</v>
      </c>
    </row>
    <row r="85" spans="1:9" ht="15">
      <c r="A85" s="66" t="s">
        <v>30</v>
      </c>
      <c r="B85" s="28"/>
      <c r="C85" s="28"/>
      <c r="D85" s="38"/>
      <c r="E85" s="328"/>
      <c r="F85" s="24"/>
      <c r="G85" s="24"/>
      <c r="H85" s="48"/>
      <c r="I85" s="48"/>
    </row>
    <row r="86" spans="1:9" ht="15">
      <c r="A86" s="10"/>
      <c r="B86" s="7" t="s">
        <v>31</v>
      </c>
      <c r="C86" s="7"/>
      <c r="D86" s="21"/>
      <c r="E86" s="322"/>
      <c r="F86" s="63">
        <v>0</v>
      </c>
      <c r="G86" s="63">
        <v>0</v>
      </c>
      <c r="H86" s="56">
        <f>F86-G86</f>
        <v>0</v>
      </c>
      <c r="I86" s="59">
        <f>IF(G86=0,0,H86/G86)</f>
        <v>0</v>
      </c>
    </row>
    <row r="87" spans="1:9" ht="15">
      <c r="A87" s="10"/>
      <c r="B87" s="18" t="s">
        <v>32</v>
      </c>
      <c r="C87" s="18"/>
      <c r="D87" s="25"/>
      <c r="E87" s="325"/>
      <c r="F87" s="63">
        <v>0</v>
      </c>
      <c r="G87" s="63">
        <v>0</v>
      </c>
      <c r="H87" s="56">
        <f>F87-G87</f>
        <v>0</v>
      </c>
      <c r="I87" s="59">
        <f>IF(G87=0,0,H87/G87)</f>
        <v>0</v>
      </c>
    </row>
    <row r="88" spans="1:9" ht="15">
      <c r="A88" s="10"/>
      <c r="B88" s="18" t="s">
        <v>33</v>
      </c>
      <c r="C88" s="18"/>
      <c r="D88" s="25"/>
      <c r="E88" s="325"/>
      <c r="F88" s="63">
        <v>0</v>
      </c>
      <c r="G88" s="63">
        <v>0</v>
      </c>
      <c r="H88" s="56">
        <f>F88-G88</f>
        <v>0</v>
      </c>
      <c r="I88" s="59">
        <f>IF(G88=0,0,H88/G88)</f>
        <v>0</v>
      </c>
    </row>
    <row r="89" spans="1:9" ht="15">
      <c r="A89" s="10"/>
      <c r="B89" s="18"/>
      <c r="C89" s="18"/>
      <c r="D89" s="25"/>
      <c r="E89" s="325"/>
      <c r="F89" s="63"/>
      <c r="G89" s="63"/>
      <c r="H89" s="56"/>
      <c r="I89" s="59"/>
    </row>
    <row r="90" spans="1:9" s="49" customFormat="1" ht="15">
      <c r="A90" s="6"/>
      <c r="B90" s="26"/>
      <c r="C90" s="26"/>
      <c r="D90" s="384" t="s">
        <v>523</v>
      </c>
      <c r="E90" s="325"/>
      <c r="F90" s="425">
        <f>SUM(F86:F89)</f>
        <v>0</v>
      </c>
      <c r="G90" s="425">
        <f>SUM(G86:G89)</f>
        <v>0</v>
      </c>
      <c r="H90" s="425">
        <f>F90-G90</f>
        <v>0</v>
      </c>
      <c r="I90" s="428">
        <f>IF(G90=0,0,H90/G90)</f>
        <v>0</v>
      </c>
    </row>
    <row r="91" spans="1:9" ht="15">
      <c r="A91" s="10"/>
      <c r="B91" s="18"/>
      <c r="C91" s="18"/>
      <c r="D91" s="25"/>
      <c r="E91" s="325"/>
      <c r="F91" s="56"/>
      <c r="G91" s="56"/>
      <c r="H91" s="56"/>
      <c r="I91" s="59"/>
    </row>
    <row r="92" spans="1:9" ht="15">
      <c r="A92" s="6" t="s">
        <v>34</v>
      </c>
      <c r="B92" s="26"/>
      <c r="C92" s="18"/>
      <c r="D92" s="25"/>
      <c r="E92" s="325"/>
      <c r="F92" s="56"/>
      <c r="G92" s="56"/>
      <c r="H92" s="56"/>
      <c r="I92" s="59"/>
    </row>
    <row r="93" spans="1:9" ht="15">
      <c r="A93" s="10"/>
      <c r="B93" s="493" t="s">
        <v>126</v>
      </c>
      <c r="C93" s="18"/>
      <c r="D93" s="25"/>
      <c r="E93" s="325"/>
      <c r="F93" s="56"/>
      <c r="G93" s="56"/>
      <c r="H93" s="56"/>
      <c r="I93" s="59"/>
    </row>
    <row r="94" spans="1:9" ht="15">
      <c r="A94" s="10"/>
      <c r="B94" s="18"/>
      <c r="C94" s="18" t="s">
        <v>266</v>
      </c>
      <c r="D94" s="25"/>
      <c r="E94" s="325"/>
      <c r="F94" s="56">
        <v>0</v>
      </c>
      <c r="G94" s="56">
        <v>0</v>
      </c>
      <c r="H94" s="56">
        <f>F94-G94</f>
        <v>0</v>
      </c>
      <c r="I94" s="59">
        <f>IF(G94=0,0,H94/G94)</f>
        <v>0</v>
      </c>
    </row>
    <row r="95" spans="1:9" ht="15">
      <c r="A95" s="10"/>
      <c r="B95" s="18"/>
      <c r="C95" s="18" t="s">
        <v>35</v>
      </c>
      <c r="D95" s="34"/>
      <c r="E95" s="329"/>
      <c r="F95" s="56"/>
      <c r="G95" s="56"/>
      <c r="H95" s="56"/>
      <c r="I95" s="59"/>
    </row>
    <row r="96" spans="1:9" ht="15">
      <c r="A96" s="10"/>
      <c r="B96" s="18"/>
      <c r="C96" s="18"/>
      <c r="D96" s="25" t="s">
        <v>36</v>
      </c>
      <c r="E96" s="325"/>
      <c r="F96" s="63">
        <v>0</v>
      </c>
      <c r="G96" s="63">
        <v>0</v>
      </c>
      <c r="H96" s="56">
        <f>F96-G96</f>
        <v>0</v>
      </c>
      <c r="I96" s="59">
        <f>IF(G96=0,0,H96/G96)</f>
        <v>0</v>
      </c>
    </row>
    <row r="97" spans="1:9" ht="15">
      <c r="A97" s="10"/>
      <c r="B97" s="18"/>
      <c r="C97" s="18"/>
      <c r="D97" s="25" t="s">
        <v>127</v>
      </c>
      <c r="E97" s="325"/>
      <c r="F97" s="63">
        <v>0</v>
      </c>
      <c r="G97" s="63">
        <v>0</v>
      </c>
      <c r="H97" s="56">
        <f>F97-G97</f>
        <v>0</v>
      </c>
      <c r="I97" s="59">
        <f>IF(G97=0,0,H97/G97)</f>
        <v>0</v>
      </c>
    </row>
    <row r="98" spans="1:9" ht="15">
      <c r="A98" s="10"/>
      <c r="B98" s="18"/>
      <c r="C98" s="18"/>
      <c r="D98" s="25" t="s">
        <v>128</v>
      </c>
      <c r="E98" s="325"/>
      <c r="F98" s="63">
        <v>0</v>
      </c>
      <c r="G98" s="63">
        <v>0</v>
      </c>
      <c r="H98" s="56">
        <f>F98-G98</f>
        <v>0</v>
      </c>
      <c r="I98" s="59">
        <f>IF(G98=0,0,H98/G98)</f>
        <v>0</v>
      </c>
    </row>
    <row r="99" spans="1:9" ht="14.25" customHeight="1">
      <c r="A99" s="19"/>
      <c r="B99" s="12"/>
      <c r="C99" s="18"/>
      <c r="D99" s="25" t="s">
        <v>37</v>
      </c>
      <c r="E99" s="327"/>
      <c r="F99" s="63">
        <v>0</v>
      </c>
      <c r="G99" s="63">
        <v>0</v>
      </c>
      <c r="H99" s="56">
        <f>F99-G99</f>
        <v>0</v>
      </c>
      <c r="I99" s="59">
        <f>IF(G99=0,0,H99/G99)</f>
        <v>0</v>
      </c>
    </row>
    <row r="100" spans="1:9" ht="15">
      <c r="A100" s="10"/>
      <c r="B100" s="18"/>
      <c r="C100" s="18" t="s">
        <v>129</v>
      </c>
      <c r="D100" s="25"/>
      <c r="E100" s="325"/>
      <c r="F100" s="63">
        <v>0</v>
      </c>
      <c r="G100" s="63">
        <v>0</v>
      </c>
      <c r="H100" s="56">
        <f>F100-G100</f>
        <v>0</v>
      </c>
      <c r="I100" s="59">
        <f>IF(G100=0,0,H100/G100)</f>
        <v>0</v>
      </c>
    </row>
    <row r="101" spans="1:9" ht="15">
      <c r="A101" s="10"/>
      <c r="B101" s="494" t="s">
        <v>38</v>
      </c>
      <c r="C101" s="7"/>
      <c r="D101" s="21"/>
      <c r="E101" s="322"/>
      <c r="F101" s="56"/>
      <c r="G101" s="56"/>
      <c r="H101" s="56"/>
      <c r="I101" s="59"/>
    </row>
    <row r="102" spans="1:9" ht="15">
      <c r="A102" s="10"/>
      <c r="B102" s="7"/>
      <c r="C102" s="18" t="s">
        <v>266</v>
      </c>
      <c r="D102" s="21"/>
      <c r="E102" s="322"/>
      <c r="F102" s="63">
        <v>0</v>
      </c>
      <c r="G102" s="63">
        <v>0</v>
      </c>
      <c r="H102" s="56">
        <f>F102-G102</f>
        <v>0</v>
      </c>
      <c r="I102" s="59">
        <f>IF(G102=0,0,H102/G102)</f>
        <v>0</v>
      </c>
    </row>
    <row r="103" spans="1:9" ht="15">
      <c r="A103" s="10"/>
      <c r="B103" s="7"/>
      <c r="C103" s="7" t="s">
        <v>130</v>
      </c>
      <c r="D103" s="21"/>
      <c r="E103" s="322"/>
      <c r="F103" s="63">
        <v>0</v>
      </c>
      <c r="G103" s="63">
        <v>0</v>
      </c>
      <c r="H103" s="56">
        <f>F103-G103</f>
        <v>0</v>
      </c>
      <c r="I103" s="59">
        <f>IF(G103=0,0,H103/G103)</f>
        <v>0</v>
      </c>
    </row>
    <row r="104" spans="1:9" ht="15">
      <c r="A104" s="10"/>
      <c r="B104" s="7"/>
      <c r="C104" s="18" t="s">
        <v>129</v>
      </c>
      <c r="D104" s="21"/>
      <c r="E104" s="322"/>
      <c r="F104" s="63">
        <v>0</v>
      </c>
      <c r="G104" s="63">
        <v>0</v>
      </c>
      <c r="H104" s="56">
        <f>F104-G104</f>
        <v>0</v>
      </c>
      <c r="I104" s="59">
        <f>IF(G104=0,0,H104/G104)</f>
        <v>0</v>
      </c>
    </row>
    <row r="105" spans="1:9" ht="15">
      <c r="A105" s="10"/>
      <c r="B105" s="494" t="s">
        <v>255</v>
      </c>
      <c r="C105" s="7"/>
      <c r="D105" s="21"/>
      <c r="E105" s="322"/>
      <c r="F105" s="63"/>
      <c r="G105" s="63"/>
      <c r="H105" s="56"/>
      <c r="I105" s="59"/>
    </row>
    <row r="106" spans="1:9" ht="15">
      <c r="A106" s="10"/>
      <c r="B106" s="7"/>
      <c r="C106" s="7" t="s">
        <v>266</v>
      </c>
      <c r="D106" s="21"/>
      <c r="E106" s="322"/>
      <c r="F106" s="63">
        <v>0</v>
      </c>
      <c r="G106" s="63">
        <v>0</v>
      </c>
      <c r="H106" s="56">
        <f>F106-G106</f>
        <v>0</v>
      </c>
      <c r="I106" s="59">
        <f>IF(G106=0,0,H106/G106)</f>
        <v>0</v>
      </c>
    </row>
    <row r="107" spans="1:9" ht="15">
      <c r="A107" s="10"/>
      <c r="B107" s="7"/>
      <c r="C107" s="7" t="s">
        <v>130</v>
      </c>
      <c r="D107" s="21"/>
      <c r="E107" s="322"/>
      <c r="F107" s="63">
        <v>0</v>
      </c>
      <c r="G107" s="63">
        <v>0</v>
      </c>
      <c r="H107" s="56">
        <f>F107-G107</f>
        <v>0</v>
      </c>
      <c r="I107" s="59">
        <f>IF(G107=0,0,H107/G107)</f>
        <v>0</v>
      </c>
    </row>
    <row r="108" spans="1:9" ht="15">
      <c r="A108" s="10"/>
      <c r="B108" s="7"/>
      <c r="C108" s="18" t="s">
        <v>129</v>
      </c>
      <c r="D108" s="21"/>
      <c r="E108" s="322"/>
      <c r="F108" s="63">
        <v>0</v>
      </c>
      <c r="G108" s="63">
        <v>0</v>
      </c>
      <c r="H108" s="56">
        <f>F108-G108</f>
        <v>0</v>
      </c>
      <c r="I108" s="59">
        <f>IF(G108=0,0,H108/G108)</f>
        <v>0</v>
      </c>
    </row>
    <row r="109" spans="1:9" ht="15">
      <c r="A109" s="10"/>
      <c r="B109" s="494" t="s">
        <v>256</v>
      </c>
      <c r="C109" s="7"/>
      <c r="D109" s="21"/>
      <c r="E109" s="322"/>
      <c r="F109" s="56"/>
      <c r="G109" s="56"/>
      <c r="H109" s="56"/>
      <c r="I109" s="59"/>
    </row>
    <row r="110" spans="1:9" ht="15">
      <c r="A110" s="10"/>
      <c r="B110" s="7"/>
      <c r="C110" s="7" t="s">
        <v>266</v>
      </c>
      <c r="D110" s="21"/>
      <c r="E110" s="322"/>
      <c r="F110" s="63">
        <v>0</v>
      </c>
      <c r="G110" s="63">
        <v>0</v>
      </c>
      <c r="H110" s="56">
        <f>F110-G110</f>
        <v>0</v>
      </c>
      <c r="I110" s="59">
        <f>IF(G110=0,0,H110/G110)</f>
        <v>0</v>
      </c>
    </row>
    <row r="111" spans="1:9" ht="15">
      <c r="A111" s="10"/>
      <c r="B111" s="7"/>
      <c r="C111" s="7" t="s">
        <v>130</v>
      </c>
      <c r="D111" s="21"/>
      <c r="E111" s="322"/>
      <c r="F111" s="63">
        <v>0</v>
      </c>
      <c r="G111" s="63">
        <v>0</v>
      </c>
      <c r="H111" s="56">
        <f>F111-G111</f>
        <v>0</v>
      </c>
      <c r="I111" s="59">
        <f>IF(G111=0,0,H111/G111)</f>
        <v>0</v>
      </c>
    </row>
    <row r="112" spans="1:9" ht="15">
      <c r="A112" s="10"/>
      <c r="B112" s="7"/>
      <c r="C112" s="7" t="s">
        <v>129</v>
      </c>
      <c r="D112" s="21"/>
      <c r="E112" s="322"/>
      <c r="F112" s="63">
        <v>0</v>
      </c>
      <c r="G112" s="63">
        <v>0</v>
      </c>
      <c r="H112" s="56">
        <f>F112-G112</f>
        <v>0</v>
      </c>
      <c r="I112" s="59">
        <f>IF(G112=0,0,H112/G112)</f>
        <v>0</v>
      </c>
    </row>
    <row r="113" spans="1:9" ht="15">
      <c r="A113" s="10"/>
      <c r="B113" s="494" t="s">
        <v>39</v>
      </c>
      <c r="C113" s="7"/>
      <c r="D113" s="21"/>
      <c r="E113" s="322"/>
      <c r="F113" s="56"/>
      <c r="G113" s="56"/>
      <c r="H113" s="56"/>
      <c r="I113" s="59"/>
    </row>
    <row r="114" spans="1:9" ht="15">
      <c r="A114" s="10"/>
      <c r="B114" s="11"/>
      <c r="C114" s="7" t="s">
        <v>266</v>
      </c>
      <c r="D114" s="21"/>
      <c r="E114" s="322"/>
      <c r="F114" s="63">
        <v>0</v>
      </c>
      <c r="G114" s="63">
        <v>0</v>
      </c>
      <c r="H114" s="56">
        <f>F114-G114</f>
        <v>0</v>
      </c>
      <c r="I114" s="59">
        <f>IF(G114=0,0,H114/G114)</f>
        <v>0</v>
      </c>
    </row>
    <row r="115" spans="1:9" ht="15">
      <c r="A115" s="10"/>
      <c r="B115" s="11"/>
      <c r="C115" s="7" t="s">
        <v>130</v>
      </c>
      <c r="D115" s="21"/>
      <c r="E115" s="322"/>
      <c r="F115" s="63">
        <v>0</v>
      </c>
      <c r="G115" s="63">
        <v>0</v>
      </c>
      <c r="H115" s="56">
        <f>F115-G115</f>
        <v>0</v>
      </c>
      <c r="I115" s="59">
        <f>IF(G115=0,0,H115/G115)</f>
        <v>0</v>
      </c>
    </row>
    <row r="116" spans="1:9" ht="15">
      <c r="A116" s="10"/>
      <c r="B116" s="7"/>
      <c r="C116" s="18" t="s">
        <v>129</v>
      </c>
      <c r="D116" s="21"/>
      <c r="E116" s="322"/>
      <c r="F116" s="63">
        <v>0</v>
      </c>
      <c r="G116" s="63">
        <v>0</v>
      </c>
      <c r="H116" s="56">
        <f>F116-G116</f>
        <v>0</v>
      </c>
      <c r="I116" s="59">
        <f>IF(G116=0,0,H116/G116)</f>
        <v>0</v>
      </c>
    </row>
    <row r="117" spans="1:9" ht="15">
      <c r="A117" s="10"/>
      <c r="B117" s="7"/>
      <c r="C117" s="18"/>
      <c r="D117" s="21"/>
      <c r="E117" s="322"/>
      <c r="F117" s="63"/>
      <c r="G117" s="63"/>
      <c r="H117" s="56"/>
      <c r="I117" s="59"/>
    </row>
    <row r="118" spans="1:9" s="49" customFormat="1" ht="15">
      <c r="A118" s="6"/>
      <c r="B118" s="11"/>
      <c r="C118" s="26"/>
      <c r="D118" s="381" t="s">
        <v>524</v>
      </c>
      <c r="E118" s="322"/>
      <c r="F118" s="425">
        <f>SUM(F94:F117)</f>
        <v>0</v>
      </c>
      <c r="G118" s="425">
        <f>SUM(G94:G117)</f>
        <v>0</v>
      </c>
      <c r="H118" s="425">
        <f>F118-G118</f>
        <v>0</v>
      </c>
      <c r="I118" s="428">
        <f>IF(G118=0,0,H118/G118)</f>
        <v>0</v>
      </c>
    </row>
    <row r="119" spans="1:9" ht="15">
      <c r="A119" s="10"/>
      <c r="B119" s="7"/>
      <c r="C119" s="7"/>
      <c r="D119" s="21"/>
      <c r="E119" s="322"/>
      <c r="F119" s="56"/>
      <c r="G119" s="56"/>
      <c r="H119" s="56"/>
      <c r="I119" s="59"/>
    </row>
    <row r="120" spans="1:9" ht="15">
      <c r="A120" s="6" t="s">
        <v>606</v>
      </c>
      <c r="B120" s="7"/>
      <c r="C120" s="7"/>
      <c r="D120" s="21"/>
      <c r="E120" s="322"/>
      <c r="F120" s="56"/>
      <c r="G120" s="56"/>
      <c r="H120" s="56"/>
      <c r="I120" s="59"/>
    </row>
    <row r="121" spans="1:9" ht="15">
      <c r="A121" s="10"/>
      <c r="B121" s="7" t="s">
        <v>615</v>
      </c>
      <c r="C121" s="7"/>
      <c r="D121" s="118"/>
      <c r="E121" s="323"/>
      <c r="F121" s="63">
        <v>0</v>
      </c>
      <c r="G121" s="63">
        <v>0</v>
      </c>
      <c r="H121" s="56">
        <f aca="true" t="shared" si="0" ref="H121:H130">F121-G121</f>
        <v>0</v>
      </c>
      <c r="I121" s="59">
        <f aca="true" t="shared" si="1" ref="I121:I130">IF(G121=0,0,H121/G121)</f>
        <v>0</v>
      </c>
    </row>
    <row r="122" spans="1:9" ht="15">
      <c r="A122" s="10"/>
      <c r="B122" s="7" t="s">
        <v>610</v>
      </c>
      <c r="C122" s="7"/>
      <c r="D122" s="118"/>
      <c r="E122" s="323"/>
      <c r="F122" s="63">
        <v>0</v>
      </c>
      <c r="G122" s="63">
        <v>0</v>
      </c>
      <c r="H122" s="56">
        <f t="shared" si="0"/>
        <v>0</v>
      </c>
      <c r="I122" s="59">
        <f t="shared" si="1"/>
        <v>0</v>
      </c>
    </row>
    <row r="123" spans="1:9" ht="15">
      <c r="A123" s="10"/>
      <c r="B123" s="7" t="s">
        <v>612</v>
      </c>
      <c r="C123" s="7"/>
      <c r="D123" s="118"/>
      <c r="E123" s="323"/>
      <c r="F123" s="63">
        <v>0</v>
      </c>
      <c r="G123" s="63">
        <v>0</v>
      </c>
      <c r="H123" s="56">
        <f t="shared" si="0"/>
        <v>0</v>
      </c>
      <c r="I123" s="59">
        <f t="shared" si="1"/>
        <v>0</v>
      </c>
    </row>
    <row r="124" spans="1:9" ht="15">
      <c r="A124" s="10"/>
      <c r="B124" s="7" t="s">
        <v>611</v>
      </c>
      <c r="C124" s="7"/>
      <c r="D124" s="118"/>
      <c r="E124" s="323"/>
      <c r="F124" s="63">
        <v>0</v>
      </c>
      <c r="G124" s="63">
        <v>0</v>
      </c>
      <c r="H124" s="56">
        <f t="shared" si="0"/>
        <v>0</v>
      </c>
      <c r="I124" s="59">
        <f t="shared" si="1"/>
        <v>0</v>
      </c>
    </row>
    <row r="125" spans="1:9" ht="15">
      <c r="A125" s="10"/>
      <c r="B125" s="7" t="s">
        <v>609</v>
      </c>
      <c r="C125" s="7"/>
      <c r="D125" s="118"/>
      <c r="E125" s="323"/>
      <c r="F125" s="63">
        <v>0</v>
      </c>
      <c r="G125" s="63">
        <v>0</v>
      </c>
      <c r="H125" s="56">
        <f t="shared" si="0"/>
        <v>0</v>
      </c>
      <c r="I125" s="59">
        <f t="shared" si="1"/>
        <v>0</v>
      </c>
    </row>
    <row r="126" spans="1:9" ht="15">
      <c r="A126" s="10"/>
      <c r="B126" s="7" t="s">
        <v>613</v>
      </c>
      <c r="C126" s="7"/>
      <c r="D126" s="118"/>
      <c r="E126" s="323"/>
      <c r="F126" s="63">
        <v>0</v>
      </c>
      <c r="G126" s="63">
        <v>0</v>
      </c>
      <c r="H126" s="56">
        <f t="shared" si="0"/>
        <v>0</v>
      </c>
      <c r="I126" s="59">
        <f t="shared" si="1"/>
        <v>0</v>
      </c>
    </row>
    <row r="127" spans="1:9" ht="15">
      <c r="A127" s="10"/>
      <c r="B127" s="7" t="s">
        <v>617</v>
      </c>
      <c r="C127" s="7"/>
      <c r="D127" s="118"/>
      <c r="E127" s="323"/>
      <c r="F127" s="63">
        <v>0</v>
      </c>
      <c r="G127" s="63">
        <v>0</v>
      </c>
      <c r="H127" s="56">
        <f t="shared" si="0"/>
        <v>0</v>
      </c>
      <c r="I127" s="59">
        <f t="shared" si="1"/>
        <v>0</v>
      </c>
    </row>
    <row r="128" spans="1:9" ht="15">
      <c r="A128" s="10"/>
      <c r="B128" s="7" t="s">
        <v>614</v>
      </c>
      <c r="C128" s="7"/>
      <c r="D128" s="118"/>
      <c r="E128" s="323"/>
      <c r="F128" s="63">
        <v>0</v>
      </c>
      <c r="G128" s="63">
        <v>0</v>
      </c>
      <c r="H128" s="56">
        <f t="shared" si="0"/>
        <v>0</v>
      </c>
      <c r="I128" s="59">
        <f t="shared" si="1"/>
        <v>0</v>
      </c>
    </row>
    <row r="129" spans="1:9" ht="15">
      <c r="A129" s="385"/>
      <c r="B129" s="7" t="s">
        <v>628</v>
      </c>
      <c r="C129" s="22"/>
      <c r="D129" s="31"/>
      <c r="E129" s="330"/>
      <c r="F129" s="63">
        <v>0</v>
      </c>
      <c r="G129" s="63">
        <v>0</v>
      </c>
      <c r="H129" s="56">
        <f t="shared" si="0"/>
        <v>0</v>
      </c>
      <c r="I129" s="59">
        <f t="shared" si="1"/>
        <v>0</v>
      </c>
    </row>
    <row r="130" spans="1:9" s="49" customFormat="1" ht="15">
      <c r="A130" s="426"/>
      <c r="B130" s="11"/>
      <c r="C130" s="427"/>
      <c r="D130" s="384" t="s">
        <v>607</v>
      </c>
      <c r="E130" s="310"/>
      <c r="F130" s="425">
        <f>SUM(F121:F129)</f>
        <v>0</v>
      </c>
      <c r="G130" s="425">
        <f>SUM(G121:G129)</f>
        <v>0</v>
      </c>
      <c r="H130" s="425">
        <f t="shared" si="0"/>
        <v>0</v>
      </c>
      <c r="I130" s="428">
        <f t="shared" si="1"/>
        <v>0</v>
      </c>
    </row>
    <row r="131" spans="1:9" ht="15">
      <c r="A131" s="30"/>
      <c r="B131" s="387"/>
      <c r="C131" s="387"/>
      <c r="D131" s="387"/>
      <c r="E131" s="389"/>
      <c r="F131" s="390"/>
      <c r="G131" s="390"/>
      <c r="H131" s="390"/>
      <c r="I131" s="388"/>
    </row>
    <row r="132" spans="1:9" s="1" customFormat="1" ht="15">
      <c r="A132" s="619" t="s">
        <v>583</v>
      </c>
      <c r="B132" s="619"/>
      <c r="C132" s="619"/>
      <c r="D132" s="619"/>
      <c r="E132" s="619"/>
      <c r="F132" s="619"/>
      <c r="G132" s="619"/>
      <c r="H132" s="619"/>
      <c r="I132" s="619"/>
    </row>
    <row r="133" spans="1:9" s="161" customFormat="1" ht="18">
      <c r="A133" s="620" t="s">
        <v>629</v>
      </c>
      <c r="B133" s="620"/>
      <c r="C133" s="620"/>
      <c r="D133" s="620"/>
      <c r="E133" s="620"/>
      <c r="F133" s="620"/>
      <c r="G133" s="620"/>
      <c r="H133" s="620"/>
      <c r="I133" s="620"/>
    </row>
    <row r="134" spans="1:9" ht="18.75" customHeight="1" collapsed="1">
      <c r="A134" s="621" t="s">
        <v>10</v>
      </c>
      <c r="B134" s="622"/>
      <c r="C134" s="622"/>
      <c r="D134" s="623"/>
      <c r="E134" s="627" t="s">
        <v>312</v>
      </c>
      <c r="F134" s="627" t="s">
        <v>345</v>
      </c>
      <c r="G134" s="627" t="s">
        <v>346</v>
      </c>
      <c r="H134" s="629" t="s">
        <v>6</v>
      </c>
      <c r="I134" s="630"/>
    </row>
    <row r="135" spans="1:9" ht="18.75" customHeight="1">
      <c r="A135" s="624"/>
      <c r="B135" s="625"/>
      <c r="C135" s="625"/>
      <c r="D135" s="626"/>
      <c r="E135" s="628"/>
      <c r="F135" s="628"/>
      <c r="G135" s="628"/>
      <c r="H135" s="50" t="s">
        <v>19</v>
      </c>
      <c r="I135" s="50" t="s">
        <v>18</v>
      </c>
    </row>
    <row r="136" spans="1:9" ht="15">
      <c r="A136" s="6" t="s">
        <v>604</v>
      </c>
      <c r="B136" s="7"/>
      <c r="C136" s="7"/>
      <c r="D136" s="21"/>
      <c r="E136" s="322"/>
      <c r="F136" s="56"/>
      <c r="G136" s="56"/>
      <c r="H136" s="56"/>
      <c r="I136" s="59"/>
    </row>
    <row r="137" spans="1:9" ht="15">
      <c r="A137" s="10"/>
      <c r="B137" s="7" t="s">
        <v>618</v>
      </c>
      <c r="C137" s="7"/>
      <c r="D137" s="118"/>
      <c r="E137" s="323"/>
      <c r="F137" s="63">
        <v>0</v>
      </c>
      <c r="G137" s="63">
        <v>0</v>
      </c>
      <c r="H137" s="56">
        <f aca="true" t="shared" si="2" ref="H137:H149">F137-G137</f>
        <v>0</v>
      </c>
      <c r="I137" s="59">
        <f aca="true" t="shared" si="3" ref="I137:I149">IF(G137=0,0,H137/G137)</f>
        <v>0</v>
      </c>
    </row>
    <row r="138" spans="1:9" ht="15">
      <c r="A138" s="10"/>
      <c r="B138" s="7" t="s">
        <v>619</v>
      </c>
      <c r="C138" s="7"/>
      <c r="D138" s="118"/>
      <c r="E138" s="323"/>
      <c r="F138" s="63">
        <v>0</v>
      </c>
      <c r="G138" s="63">
        <v>0</v>
      </c>
      <c r="H138" s="56">
        <f t="shared" si="2"/>
        <v>0</v>
      </c>
      <c r="I138" s="59">
        <f t="shared" si="3"/>
        <v>0</v>
      </c>
    </row>
    <row r="139" spans="1:9" ht="15">
      <c r="A139" s="10"/>
      <c r="B139" s="7" t="s">
        <v>620</v>
      </c>
      <c r="C139" s="7"/>
      <c r="D139" s="118"/>
      <c r="E139" s="323"/>
      <c r="F139" s="63">
        <v>0</v>
      </c>
      <c r="G139" s="63">
        <v>0</v>
      </c>
      <c r="H139" s="56">
        <f t="shared" si="2"/>
        <v>0</v>
      </c>
      <c r="I139" s="59">
        <f t="shared" si="3"/>
        <v>0</v>
      </c>
    </row>
    <row r="140" spans="1:9" ht="15">
      <c r="A140" s="10"/>
      <c r="B140" s="7" t="s">
        <v>621</v>
      </c>
      <c r="C140" s="7"/>
      <c r="D140" s="118"/>
      <c r="E140" s="323"/>
      <c r="F140" s="63">
        <v>0</v>
      </c>
      <c r="G140" s="63">
        <v>0</v>
      </c>
      <c r="H140" s="56">
        <f t="shared" si="2"/>
        <v>0</v>
      </c>
      <c r="I140" s="59">
        <f t="shared" si="3"/>
        <v>0</v>
      </c>
    </row>
    <row r="141" spans="1:9" ht="15">
      <c r="A141" s="10"/>
      <c r="B141" s="7" t="s">
        <v>622</v>
      </c>
      <c r="C141" s="7"/>
      <c r="D141" s="118"/>
      <c r="E141" s="323"/>
      <c r="F141" s="63">
        <v>0</v>
      </c>
      <c r="G141" s="63">
        <v>0</v>
      </c>
      <c r="H141" s="56">
        <f t="shared" si="2"/>
        <v>0</v>
      </c>
      <c r="I141" s="59">
        <f t="shared" si="3"/>
        <v>0</v>
      </c>
    </row>
    <row r="142" spans="1:9" ht="15">
      <c r="A142" s="10"/>
      <c r="B142" s="7" t="s">
        <v>623</v>
      </c>
      <c r="C142" s="7"/>
      <c r="D142" s="118"/>
      <c r="E142" s="323"/>
      <c r="F142" s="63">
        <v>0</v>
      </c>
      <c r="G142" s="63">
        <v>0</v>
      </c>
      <c r="H142" s="56">
        <f t="shared" si="2"/>
        <v>0</v>
      </c>
      <c r="I142" s="59">
        <f t="shared" si="3"/>
        <v>0</v>
      </c>
    </row>
    <row r="143" spans="1:9" ht="15">
      <c r="A143" s="10"/>
      <c r="B143" s="7" t="s">
        <v>624</v>
      </c>
      <c r="C143" s="7"/>
      <c r="D143" s="118"/>
      <c r="E143" s="323"/>
      <c r="F143" s="63">
        <v>0</v>
      </c>
      <c r="G143" s="63">
        <v>0</v>
      </c>
      <c r="H143" s="56">
        <f t="shared" si="2"/>
        <v>0</v>
      </c>
      <c r="I143" s="59">
        <f t="shared" si="3"/>
        <v>0</v>
      </c>
    </row>
    <row r="144" spans="1:9" ht="15">
      <c r="A144" s="10"/>
      <c r="B144" s="7" t="s">
        <v>68</v>
      </c>
      <c r="C144" s="7"/>
      <c r="D144" s="118"/>
      <c r="E144" s="323"/>
      <c r="F144" s="63">
        <v>0</v>
      </c>
      <c r="G144" s="63">
        <v>0</v>
      </c>
      <c r="H144" s="56">
        <f t="shared" si="2"/>
        <v>0</v>
      </c>
      <c r="I144" s="59">
        <f t="shared" si="3"/>
        <v>0</v>
      </c>
    </row>
    <row r="145" spans="1:9" ht="15">
      <c r="A145" s="10"/>
      <c r="B145" s="7" t="s">
        <v>625</v>
      </c>
      <c r="C145" s="7"/>
      <c r="D145" s="118"/>
      <c r="E145" s="323"/>
      <c r="F145" s="63">
        <v>0</v>
      </c>
      <c r="G145" s="63">
        <v>0</v>
      </c>
      <c r="H145" s="56">
        <f t="shared" si="2"/>
        <v>0</v>
      </c>
      <c r="I145" s="59">
        <f t="shared" si="3"/>
        <v>0</v>
      </c>
    </row>
    <row r="146" spans="1:9" ht="15">
      <c r="A146" s="10"/>
      <c r="B146" s="7" t="s">
        <v>626</v>
      </c>
      <c r="C146" s="7"/>
      <c r="D146" s="118"/>
      <c r="E146" s="323"/>
      <c r="F146" s="63">
        <v>0</v>
      </c>
      <c r="G146" s="63">
        <v>0</v>
      </c>
      <c r="H146" s="56">
        <f t="shared" si="2"/>
        <v>0</v>
      </c>
      <c r="I146" s="59">
        <f t="shared" si="3"/>
        <v>0</v>
      </c>
    </row>
    <row r="147" spans="1:9" ht="15">
      <c r="A147" s="10"/>
      <c r="B147" s="7" t="s">
        <v>627</v>
      </c>
      <c r="C147" s="7"/>
      <c r="D147" s="118"/>
      <c r="E147" s="323"/>
      <c r="F147" s="63">
        <v>0</v>
      </c>
      <c r="G147" s="63">
        <v>0</v>
      </c>
      <c r="H147" s="56">
        <f t="shared" si="2"/>
        <v>0</v>
      </c>
      <c r="I147" s="59">
        <f t="shared" si="3"/>
        <v>0</v>
      </c>
    </row>
    <row r="148" spans="1:9" ht="15">
      <c r="A148" s="385"/>
      <c r="B148" s="7" t="s">
        <v>628</v>
      </c>
      <c r="C148" s="22"/>
      <c r="D148" s="118"/>
      <c r="E148" s="323"/>
      <c r="F148" s="63">
        <v>0</v>
      </c>
      <c r="G148" s="63">
        <v>0</v>
      </c>
      <c r="H148" s="56">
        <f t="shared" si="2"/>
        <v>0</v>
      </c>
      <c r="I148" s="59">
        <f t="shared" si="3"/>
        <v>0</v>
      </c>
    </row>
    <row r="149" spans="1:9" s="49" customFormat="1" ht="15">
      <c r="A149" s="426"/>
      <c r="B149" s="11"/>
      <c r="C149" s="427"/>
      <c r="D149" s="384" t="s">
        <v>608</v>
      </c>
      <c r="E149" s="310"/>
      <c r="F149" s="425">
        <f>SUM(F137:F148)</f>
        <v>0</v>
      </c>
      <c r="G149" s="425">
        <f>SUM(G137:G148)</f>
        <v>0</v>
      </c>
      <c r="H149" s="425">
        <f t="shared" si="2"/>
        <v>0</v>
      </c>
      <c r="I149" s="428">
        <f t="shared" si="3"/>
        <v>0</v>
      </c>
    </row>
    <row r="150" spans="1:9" ht="15">
      <c r="A150" s="385"/>
      <c r="B150" s="32"/>
      <c r="C150" s="32"/>
      <c r="D150" s="32"/>
      <c r="E150" s="436"/>
      <c r="F150" s="435"/>
      <c r="G150" s="435"/>
      <c r="H150" s="435"/>
      <c r="I150" s="110"/>
    </row>
    <row r="151" spans="1:9" ht="15">
      <c r="A151" s="6" t="s">
        <v>44</v>
      </c>
      <c r="B151" s="7"/>
      <c r="C151" s="7"/>
      <c r="D151" s="8"/>
      <c r="E151" s="422"/>
      <c r="F151" s="10"/>
      <c r="G151" s="10"/>
      <c r="H151" s="54"/>
      <c r="I151" s="54"/>
    </row>
    <row r="152" spans="1:9" ht="15">
      <c r="A152" s="10"/>
      <c r="B152" s="18" t="s">
        <v>45</v>
      </c>
      <c r="C152" s="18"/>
      <c r="D152" s="25"/>
      <c r="E152" s="325"/>
      <c r="F152" s="56"/>
      <c r="G152" s="56"/>
      <c r="H152" s="47"/>
      <c r="I152" s="47"/>
    </row>
    <row r="153" spans="1:9" ht="15">
      <c r="A153" s="10"/>
      <c r="B153" s="18"/>
      <c r="C153" s="18" t="s">
        <v>46</v>
      </c>
      <c r="D153" s="25"/>
      <c r="E153" s="325"/>
      <c r="F153" s="63">
        <v>0</v>
      </c>
      <c r="G153" s="63">
        <v>0</v>
      </c>
      <c r="H153" s="56">
        <f aca="true" t="shared" si="4" ref="H153:H160">F153-G153</f>
        <v>0</v>
      </c>
      <c r="I153" s="59">
        <f aca="true" t="shared" si="5" ref="I153:I160">IF(G153=0,0,H153/G153)</f>
        <v>0</v>
      </c>
    </row>
    <row r="154" spans="1:9" ht="15">
      <c r="A154" s="10"/>
      <c r="B154" s="18"/>
      <c r="C154" s="18" t="s">
        <v>47</v>
      </c>
      <c r="D154" s="25"/>
      <c r="E154" s="325"/>
      <c r="F154" s="63">
        <v>0</v>
      </c>
      <c r="G154" s="63">
        <v>0</v>
      </c>
      <c r="H154" s="56">
        <f t="shared" si="4"/>
        <v>0</v>
      </c>
      <c r="I154" s="59">
        <f t="shared" si="5"/>
        <v>0</v>
      </c>
    </row>
    <row r="155" spans="1:9" ht="15">
      <c r="A155" s="10"/>
      <c r="B155" s="18"/>
      <c r="C155" s="18" t="s">
        <v>48</v>
      </c>
      <c r="D155" s="25"/>
      <c r="E155" s="325"/>
      <c r="F155" s="63">
        <v>0</v>
      </c>
      <c r="G155" s="63">
        <v>0</v>
      </c>
      <c r="H155" s="56">
        <f t="shared" si="4"/>
        <v>0</v>
      </c>
      <c r="I155" s="59">
        <f t="shared" si="5"/>
        <v>0</v>
      </c>
    </row>
    <row r="156" spans="1:9" ht="15">
      <c r="A156" s="10"/>
      <c r="B156" s="18"/>
      <c r="C156" s="18" t="s">
        <v>241</v>
      </c>
      <c r="D156" s="25"/>
      <c r="E156" s="325"/>
      <c r="F156" s="63">
        <v>0</v>
      </c>
      <c r="G156" s="63">
        <v>0</v>
      </c>
      <c r="H156" s="56">
        <f t="shared" si="4"/>
        <v>0</v>
      </c>
      <c r="I156" s="59">
        <f t="shared" si="5"/>
        <v>0</v>
      </c>
    </row>
    <row r="157" spans="1:9" ht="15">
      <c r="A157" s="10"/>
      <c r="B157" s="18"/>
      <c r="C157" s="18" t="s">
        <v>89</v>
      </c>
      <c r="D157" s="25"/>
      <c r="E157" s="325"/>
      <c r="F157" s="63">
        <v>0</v>
      </c>
      <c r="G157" s="63">
        <v>0</v>
      </c>
      <c r="H157" s="56">
        <f t="shared" si="4"/>
        <v>0</v>
      </c>
      <c r="I157" s="59">
        <f t="shared" si="5"/>
        <v>0</v>
      </c>
    </row>
    <row r="158" spans="1:9" ht="15">
      <c r="A158" s="10"/>
      <c r="B158" s="7"/>
      <c r="C158" s="18" t="s">
        <v>49</v>
      </c>
      <c r="D158" s="21"/>
      <c r="E158" s="322"/>
      <c r="F158" s="63">
        <v>0</v>
      </c>
      <c r="G158" s="63">
        <v>0</v>
      </c>
      <c r="H158" s="56">
        <f t="shared" si="4"/>
        <v>0</v>
      </c>
      <c r="I158" s="59">
        <f t="shared" si="5"/>
        <v>0</v>
      </c>
    </row>
    <row r="159" spans="1:9" ht="15">
      <c r="A159" s="10"/>
      <c r="B159" s="7"/>
      <c r="C159" s="7" t="s">
        <v>15</v>
      </c>
      <c r="D159" s="21"/>
      <c r="E159" s="322"/>
      <c r="F159" s="63">
        <v>0</v>
      </c>
      <c r="G159" s="63">
        <v>0</v>
      </c>
      <c r="H159" s="56">
        <f t="shared" si="4"/>
        <v>0</v>
      </c>
      <c r="I159" s="59">
        <f t="shared" si="5"/>
        <v>0</v>
      </c>
    </row>
    <row r="160" spans="1:9" ht="15">
      <c r="A160" s="33"/>
      <c r="B160" s="18" t="s">
        <v>20</v>
      </c>
      <c r="C160" s="18"/>
      <c r="D160" s="25"/>
      <c r="E160" s="325"/>
      <c r="F160" s="63">
        <v>0</v>
      </c>
      <c r="G160" s="63">
        <v>0</v>
      </c>
      <c r="H160" s="56">
        <f t="shared" si="4"/>
        <v>0</v>
      </c>
      <c r="I160" s="59">
        <f t="shared" si="5"/>
        <v>0</v>
      </c>
    </row>
    <row r="161" spans="1:9" ht="15">
      <c r="A161" s="33"/>
      <c r="B161" s="18" t="s">
        <v>14</v>
      </c>
      <c r="C161" s="18"/>
      <c r="D161" s="25"/>
      <c r="E161" s="325"/>
      <c r="F161" s="56"/>
      <c r="G161" s="56"/>
      <c r="H161" s="56"/>
      <c r="I161" s="59"/>
    </row>
    <row r="162" spans="1:15" ht="15">
      <c r="A162" s="33"/>
      <c r="B162" s="18"/>
      <c r="C162" s="18" t="s">
        <v>462</v>
      </c>
      <c r="D162" s="25"/>
      <c r="E162" s="325"/>
      <c r="F162" s="63">
        <v>0</v>
      </c>
      <c r="G162" s="63">
        <v>0</v>
      </c>
      <c r="H162" s="56">
        <f aca="true" t="shared" si="6" ref="H162:H171">F162-G162</f>
        <v>0</v>
      </c>
      <c r="I162" s="59">
        <f aca="true" t="shared" si="7" ref="I162:I171">IF(G162=0,0,H162/G162)</f>
        <v>0</v>
      </c>
      <c r="K162" s="554" t="s">
        <v>696</v>
      </c>
      <c r="L162" s="554"/>
      <c r="M162" s="554"/>
      <c r="N162" s="554"/>
      <c r="O162" s="554"/>
    </row>
    <row r="163" spans="1:9" ht="15">
      <c r="A163" s="33"/>
      <c r="B163" s="18"/>
      <c r="C163" s="18" t="s">
        <v>50</v>
      </c>
      <c r="D163" s="25"/>
      <c r="E163" s="325"/>
      <c r="F163" s="63">
        <v>0</v>
      </c>
      <c r="G163" s="63">
        <v>0</v>
      </c>
      <c r="H163" s="56">
        <f t="shared" si="6"/>
        <v>0</v>
      </c>
      <c r="I163" s="59">
        <f t="shared" si="7"/>
        <v>0</v>
      </c>
    </row>
    <row r="164" spans="1:9" ht="15">
      <c r="A164" s="33"/>
      <c r="B164" s="18"/>
      <c r="C164" s="18" t="s">
        <v>93</v>
      </c>
      <c r="D164" s="25"/>
      <c r="E164" s="325"/>
      <c r="F164" s="63">
        <v>0</v>
      </c>
      <c r="G164" s="63">
        <v>0</v>
      </c>
      <c r="H164" s="56">
        <f t="shared" si="6"/>
        <v>0</v>
      </c>
      <c r="I164" s="59">
        <f t="shared" si="7"/>
        <v>0</v>
      </c>
    </row>
    <row r="165" spans="1:9" ht="15">
      <c r="A165" s="33"/>
      <c r="B165" s="18"/>
      <c r="C165" s="18" t="s">
        <v>15</v>
      </c>
      <c r="D165" s="25"/>
      <c r="E165" s="325"/>
      <c r="F165" s="63">
        <v>0</v>
      </c>
      <c r="G165" s="63">
        <v>0</v>
      </c>
      <c r="H165" s="56">
        <f t="shared" si="6"/>
        <v>0</v>
      </c>
      <c r="I165" s="59">
        <f t="shared" si="7"/>
        <v>0</v>
      </c>
    </row>
    <row r="166" spans="1:9" ht="15">
      <c r="A166" s="33"/>
      <c r="B166" s="18" t="s">
        <v>646</v>
      </c>
      <c r="C166" s="18"/>
      <c r="D166" s="25"/>
      <c r="E166" s="325"/>
      <c r="F166" s="63">
        <v>0</v>
      </c>
      <c r="G166" s="63">
        <v>0</v>
      </c>
      <c r="H166" s="56">
        <f t="shared" si="6"/>
        <v>0</v>
      </c>
      <c r="I166" s="59">
        <f t="shared" si="7"/>
        <v>0</v>
      </c>
    </row>
    <row r="167" spans="1:9" ht="15">
      <c r="A167" s="33"/>
      <c r="B167" s="7" t="s">
        <v>13</v>
      </c>
      <c r="C167" s="18"/>
      <c r="D167" s="25"/>
      <c r="E167" s="325"/>
      <c r="F167" s="63">
        <v>0</v>
      </c>
      <c r="G167" s="63">
        <v>0</v>
      </c>
      <c r="H167" s="56">
        <f t="shared" si="6"/>
        <v>0</v>
      </c>
      <c r="I167" s="59">
        <f t="shared" si="7"/>
        <v>0</v>
      </c>
    </row>
    <row r="168" spans="1:9" ht="15">
      <c r="A168" s="33"/>
      <c r="B168" s="34" t="s">
        <v>21</v>
      </c>
      <c r="C168" s="33"/>
      <c r="D168" s="25"/>
      <c r="E168" s="327"/>
      <c r="F168" s="63">
        <v>0</v>
      </c>
      <c r="G168" s="63">
        <v>0</v>
      </c>
      <c r="H168" s="56">
        <f t="shared" si="6"/>
        <v>0</v>
      </c>
      <c r="I168" s="59">
        <f t="shared" si="7"/>
        <v>0</v>
      </c>
    </row>
    <row r="169" spans="1:9" ht="15">
      <c r="A169" s="33"/>
      <c r="B169" s="7" t="s">
        <v>51</v>
      </c>
      <c r="C169" s="33"/>
      <c r="D169" s="25"/>
      <c r="E169" s="327"/>
      <c r="F169" s="63">
        <v>0</v>
      </c>
      <c r="G169" s="63">
        <v>0</v>
      </c>
      <c r="H169" s="56">
        <f t="shared" si="6"/>
        <v>0</v>
      </c>
      <c r="I169" s="59">
        <f t="shared" si="7"/>
        <v>0</v>
      </c>
    </row>
    <row r="170" spans="1:9" ht="15">
      <c r="A170" s="33"/>
      <c r="B170" s="34" t="s">
        <v>616</v>
      </c>
      <c r="C170" s="33"/>
      <c r="D170" s="25"/>
      <c r="E170" s="327"/>
      <c r="F170" s="63">
        <v>0</v>
      </c>
      <c r="G170" s="63">
        <v>0</v>
      </c>
      <c r="H170" s="56">
        <f t="shared" si="6"/>
        <v>0</v>
      </c>
      <c r="I170" s="59">
        <f t="shared" si="7"/>
        <v>0</v>
      </c>
    </row>
    <row r="171" spans="1:9" ht="15">
      <c r="A171" s="33"/>
      <c r="B171" s="34" t="s">
        <v>628</v>
      </c>
      <c r="C171" s="33"/>
      <c r="D171" s="25"/>
      <c r="E171" s="327"/>
      <c r="F171" s="63">
        <v>0</v>
      </c>
      <c r="G171" s="63">
        <v>0</v>
      </c>
      <c r="H171" s="56">
        <f t="shared" si="6"/>
        <v>0</v>
      </c>
      <c r="I171" s="59">
        <f t="shared" si="7"/>
        <v>0</v>
      </c>
    </row>
    <row r="172" spans="1:9" ht="15">
      <c r="A172" s="33"/>
      <c r="B172" s="18"/>
      <c r="C172" s="18"/>
      <c r="D172" s="25"/>
      <c r="E172" s="325"/>
      <c r="F172" s="63"/>
      <c r="G172" s="63"/>
      <c r="H172" s="56"/>
      <c r="I172" s="59"/>
    </row>
    <row r="173" spans="1:9" s="49" customFormat="1" ht="15">
      <c r="A173" s="424"/>
      <c r="B173" s="26"/>
      <c r="C173" s="26"/>
      <c r="D173" s="392" t="s">
        <v>526</v>
      </c>
      <c r="E173" s="325"/>
      <c r="F173" s="425">
        <f>SUM(F153:F172)</f>
        <v>0</v>
      </c>
      <c r="G173" s="425">
        <f>SUM(G153:G172)</f>
        <v>0</v>
      </c>
      <c r="H173" s="62">
        <f>SUM(H165:H172)</f>
        <v>0</v>
      </c>
      <c r="I173" s="69">
        <f>IF(G173=0,0,H173/G173)</f>
        <v>0</v>
      </c>
    </row>
    <row r="174" spans="1:9" ht="15">
      <c r="A174" s="10"/>
      <c r="B174" s="7"/>
      <c r="C174" s="7"/>
      <c r="D174" s="21"/>
      <c r="E174" s="322"/>
      <c r="F174" s="56"/>
      <c r="G174" s="56"/>
      <c r="H174" s="56"/>
      <c r="I174" s="59"/>
    </row>
    <row r="175" spans="1:9" ht="15">
      <c r="A175" s="6" t="s">
        <v>40</v>
      </c>
      <c r="B175" s="7"/>
      <c r="C175" s="7"/>
      <c r="D175" s="21"/>
      <c r="E175" s="322"/>
      <c r="F175" s="56"/>
      <c r="G175" s="56"/>
      <c r="H175" s="56"/>
      <c r="I175" s="59"/>
    </row>
    <row r="176" spans="1:15" ht="15">
      <c r="A176" s="10"/>
      <c r="B176" s="7" t="s">
        <v>41</v>
      </c>
      <c r="C176" s="7"/>
      <c r="D176" s="118"/>
      <c r="E176" s="323"/>
      <c r="F176" s="63">
        <v>0</v>
      </c>
      <c r="G176" s="63">
        <v>0</v>
      </c>
      <c r="H176" s="56">
        <f>F176-G176</f>
        <v>0</v>
      </c>
      <c r="I176" s="59">
        <f>IF(G176=0,0,H176/G176)</f>
        <v>0</v>
      </c>
      <c r="K176" s="554" t="s">
        <v>696</v>
      </c>
      <c r="L176" s="554"/>
      <c r="M176" s="554"/>
      <c r="N176" s="554"/>
      <c r="O176" s="554"/>
    </row>
    <row r="177" spans="1:9" ht="15">
      <c r="A177" s="10"/>
      <c r="B177" s="7" t="s">
        <v>43</v>
      </c>
      <c r="C177" s="7"/>
      <c r="D177" s="118"/>
      <c r="E177" s="323">
        <v>5</v>
      </c>
      <c r="F177" s="63">
        <v>0</v>
      </c>
      <c r="G177" s="63">
        <v>0</v>
      </c>
      <c r="H177" s="56">
        <f>F177-G177</f>
        <v>0</v>
      </c>
      <c r="I177" s="59">
        <f>IF(G177=0,0,H177/G177)</f>
        <v>0</v>
      </c>
    </row>
    <row r="178" spans="1:9" ht="15">
      <c r="A178" s="385"/>
      <c r="B178" s="7"/>
      <c r="C178" s="22"/>
      <c r="D178" s="31"/>
      <c r="E178" s="330"/>
      <c r="F178" s="63"/>
      <c r="G178" s="63"/>
      <c r="H178" s="391"/>
      <c r="I178" s="386"/>
    </row>
    <row r="179" spans="1:9" s="49" customFormat="1" ht="15">
      <c r="A179" s="426"/>
      <c r="B179" s="11"/>
      <c r="C179" s="427"/>
      <c r="D179" s="384" t="s">
        <v>525</v>
      </c>
      <c r="E179" s="310"/>
      <c r="F179" s="425">
        <f>SUM(F176:F178)</f>
        <v>0</v>
      </c>
      <c r="G179" s="425">
        <f>SUM(G176:G178)</f>
        <v>0</v>
      </c>
      <c r="H179" s="62">
        <f>SUM(H172:H178)</f>
        <v>0</v>
      </c>
      <c r="I179" s="69">
        <f>IF(G179=0,0,H179/G179)</f>
        <v>0</v>
      </c>
    </row>
    <row r="180" spans="1:9" ht="15">
      <c r="A180" s="14"/>
      <c r="B180" s="15"/>
      <c r="C180" s="15"/>
      <c r="D180" s="305"/>
      <c r="E180" s="326"/>
      <c r="F180" s="57"/>
      <c r="G180" s="57"/>
      <c r="H180" s="57"/>
      <c r="I180" s="68"/>
    </row>
    <row r="181" spans="1:9" ht="15">
      <c r="A181" s="41" t="s">
        <v>243</v>
      </c>
      <c r="B181" s="40"/>
      <c r="C181" s="40"/>
      <c r="D181" s="45"/>
      <c r="E181" s="311"/>
      <c r="F181" s="62">
        <f>+F90+F118+F130+F149+F173+F179</f>
        <v>0</v>
      </c>
      <c r="G181" s="62">
        <f>+G90+G118+G130+G149+G173+G179</f>
        <v>0</v>
      </c>
      <c r="H181" s="62">
        <f>SUM(F181-G181)</f>
        <v>0</v>
      </c>
      <c r="I181" s="69">
        <f>IF(G181=0,0,H181/G181)</f>
        <v>0</v>
      </c>
    </row>
  </sheetData>
  <sheetProtection/>
  <mergeCells count="28">
    <mergeCell ref="A1:I1"/>
    <mergeCell ref="A2:I2"/>
    <mergeCell ref="A4:D5"/>
    <mergeCell ref="E4:E5"/>
    <mergeCell ref="F4:F5"/>
    <mergeCell ref="G4:G5"/>
    <mergeCell ref="H4:I4"/>
    <mergeCell ref="A46:I46"/>
    <mergeCell ref="A47:I47"/>
    <mergeCell ref="A49:D50"/>
    <mergeCell ref="E49:E50"/>
    <mergeCell ref="F49:F50"/>
    <mergeCell ref="G49:G50"/>
    <mergeCell ref="H49:I49"/>
    <mergeCell ref="A80:I80"/>
    <mergeCell ref="A81:I81"/>
    <mergeCell ref="A83:D84"/>
    <mergeCell ref="E83:E84"/>
    <mergeCell ref="F83:F84"/>
    <mergeCell ref="G83:G84"/>
    <mergeCell ref="H83:I83"/>
    <mergeCell ref="A132:I132"/>
    <mergeCell ref="A133:I133"/>
    <mergeCell ref="A134:D135"/>
    <mergeCell ref="E134:E135"/>
    <mergeCell ref="F134:F135"/>
    <mergeCell ref="G134:G135"/>
    <mergeCell ref="H134:I134"/>
  </mergeCells>
  <printOptions horizontalCentered="1"/>
  <pageMargins left="0.3937007874015748" right="0.3937007874015748" top="0.984251968503937" bottom="0.7874015748031497" header="0.3937007874015748" footer="0.3937007874015748"/>
  <pageSetup firstPageNumber="88" useFirstPageNumber="1" fitToHeight="3" horizontalDpi="600" verticalDpi="600" orientation="portrait" paperSize="9" scale="90" r:id="rId1"/>
  <headerFooter alignWithMargins="0">
    <oddHeader>&amp;LLeyfiskerfi KSÍ</oddHeader>
    <oddFooter>&amp;L&amp;9Útgáfa 5 - 05/01/23</oddFooter>
  </headerFooter>
  <rowBreaks count="3" manualBreakCount="3">
    <brk id="45" max="255" man="1"/>
    <brk id="79" max="255" man="1"/>
    <brk id="131" max="8" man="1"/>
  </rowBreaks>
</worksheet>
</file>

<file path=xl/worksheets/sheet8.xml><?xml version="1.0" encoding="utf-8"?>
<worksheet xmlns="http://schemas.openxmlformats.org/spreadsheetml/2006/main" xmlns:r="http://schemas.openxmlformats.org/officeDocument/2006/relationships">
  <dimension ref="A1:I49"/>
  <sheetViews>
    <sheetView zoomScaleSheetLayoutView="100" workbookViewId="0" topLeftCell="A111">
      <selection activeCell="D112" sqref="D112"/>
    </sheetView>
  </sheetViews>
  <sheetFormatPr defaultColWidth="9.00390625" defaultRowHeight="14.25"/>
  <cols>
    <col min="1" max="2" width="1.4921875" style="46" customWidth="1"/>
    <col min="3" max="3" width="1.625" style="46" customWidth="1"/>
    <col min="4" max="4" width="39.50390625" style="46" customWidth="1"/>
    <col min="5" max="5" width="9.125" style="312" bestFit="1" customWidth="1"/>
    <col min="6" max="7" width="12.50390625" style="46" customWidth="1"/>
    <col min="8" max="9" width="9.50390625" style="46" customWidth="1"/>
    <col min="10" max="16384" width="9.00390625" style="46" customWidth="1"/>
  </cols>
  <sheetData>
    <row r="1" spans="1:9" s="1" customFormat="1" ht="15">
      <c r="A1" s="631" t="s">
        <v>438</v>
      </c>
      <c r="B1" s="631"/>
      <c r="C1" s="631"/>
      <c r="D1" s="631"/>
      <c r="E1" s="631"/>
      <c r="F1" s="631"/>
      <c r="G1" s="631"/>
      <c r="H1" s="631"/>
      <c r="I1" s="631"/>
    </row>
    <row r="2" spans="1:9" s="161" customFormat="1" ht="18">
      <c r="A2" s="620" t="s">
        <v>11</v>
      </c>
      <c r="B2" s="620"/>
      <c r="C2" s="620"/>
      <c r="D2" s="620"/>
      <c r="E2" s="620"/>
      <c r="F2" s="620"/>
      <c r="G2" s="620"/>
      <c r="H2" s="620"/>
      <c r="I2" s="620"/>
    </row>
    <row r="3" spans="1:9" ht="15">
      <c r="A3" s="3"/>
      <c r="B3" s="3"/>
      <c r="C3" s="3"/>
      <c r="D3" s="4"/>
      <c r="E3" s="306"/>
      <c r="F3" s="3"/>
      <c r="G3" s="3"/>
      <c r="H3" s="83"/>
      <c r="I3" s="83"/>
    </row>
    <row r="4" spans="1:9" ht="18.75" customHeight="1">
      <c r="A4" s="621" t="s">
        <v>11</v>
      </c>
      <c r="B4" s="622"/>
      <c r="C4" s="622"/>
      <c r="D4" s="623"/>
      <c r="E4" s="627" t="s">
        <v>312</v>
      </c>
      <c r="F4" s="627" t="s">
        <v>345</v>
      </c>
      <c r="G4" s="627" t="s">
        <v>346</v>
      </c>
      <c r="H4" s="629" t="s">
        <v>6</v>
      </c>
      <c r="I4" s="630"/>
    </row>
    <row r="5" spans="1:9" ht="18.75" customHeight="1">
      <c r="A5" s="624"/>
      <c r="B5" s="625"/>
      <c r="C5" s="625"/>
      <c r="D5" s="626"/>
      <c r="E5" s="628"/>
      <c r="F5" s="628"/>
      <c r="G5" s="628"/>
      <c r="H5" s="50" t="s">
        <v>19</v>
      </c>
      <c r="I5" s="50" t="s">
        <v>18</v>
      </c>
    </row>
    <row r="6" spans="1:9" ht="15">
      <c r="A6" s="6" t="s">
        <v>3</v>
      </c>
      <c r="B6" s="7"/>
      <c r="C6" s="7"/>
      <c r="D6" s="38"/>
      <c r="E6" s="322"/>
      <c r="F6" s="56"/>
      <c r="G6" s="61"/>
      <c r="H6" s="56"/>
      <c r="I6" s="59"/>
    </row>
    <row r="7" spans="1:9" ht="15">
      <c r="A7" s="10"/>
      <c r="B7" s="11" t="s">
        <v>42</v>
      </c>
      <c r="C7" s="7"/>
      <c r="D7" s="21"/>
      <c r="E7" s="322"/>
      <c r="F7" s="56"/>
      <c r="G7" s="56"/>
      <c r="H7" s="56"/>
      <c r="I7" s="59"/>
    </row>
    <row r="8" spans="1:9" ht="15">
      <c r="A8" s="10"/>
      <c r="B8" s="7"/>
      <c r="C8" s="7" t="s">
        <v>263</v>
      </c>
      <c r="D8" s="21"/>
      <c r="E8" s="322">
        <v>6</v>
      </c>
      <c r="F8" s="63">
        <v>0</v>
      </c>
      <c r="G8" s="63">
        <v>0</v>
      </c>
      <c r="H8" s="56">
        <f aca="true" t="shared" si="0" ref="H8:H13">F8-G8</f>
        <v>0</v>
      </c>
      <c r="I8" s="59">
        <f aca="true" t="shared" si="1" ref="I8:I13">IF(G8=0,0,H8/G8)</f>
        <v>0</v>
      </c>
    </row>
    <row r="9" spans="1:9" ht="15">
      <c r="A9" s="10"/>
      <c r="B9" s="7"/>
      <c r="C9" s="7" t="s">
        <v>43</v>
      </c>
      <c r="D9" s="21"/>
      <c r="E9" s="322">
        <v>5</v>
      </c>
      <c r="F9" s="63">
        <v>0</v>
      </c>
      <c r="G9" s="63">
        <v>0</v>
      </c>
      <c r="H9" s="56">
        <f t="shared" si="0"/>
        <v>0</v>
      </c>
      <c r="I9" s="59">
        <f t="shared" si="1"/>
        <v>0</v>
      </c>
    </row>
    <row r="10" spans="1:9" ht="15">
      <c r="A10" s="10"/>
      <c r="B10" s="7"/>
      <c r="C10" s="7" t="s">
        <v>540</v>
      </c>
      <c r="D10" s="21"/>
      <c r="E10" s="322">
        <v>7</v>
      </c>
      <c r="F10" s="63">
        <v>0</v>
      </c>
      <c r="G10" s="63">
        <v>0</v>
      </c>
      <c r="H10" s="56">
        <f t="shared" si="0"/>
        <v>0</v>
      </c>
      <c r="I10" s="59">
        <f t="shared" si="1"/>
        <v>0</v>
      </c>
    </row>
    <row r="11" spans="1:9" ht="15">
      <c r="A11" s="10"/>
      <c r="B11" s="7"/>
      <c r="C11" s="7" t="s">
        <v>542</v>
      </c>
      <c r="D11" s="21"/>
      <c r="E11" s="322"/>
      <c r="F11" s="63">
        <v>0</v>
      </c>
      <c r="G11" s="63">
        <v>0</v>
      </c>
      <c r="H11" s="56">
        <f t="shared" si="0"/>
        <v>0</v>
      </c>
      <c r="I11" s="59">
        <f t="shared" si="1"/>
        <v>0</v>
      </c>
    </row>
    <row r="12" spans="1:9" ht="15">
      <c r="A12" s="10"/>
      <c r="B12" s="7"/>
      <c r="C12" s="7" t="s">
        <v>543</v>
      </c>
      <c r="D12" s="21"/>
      <c r="E12" s="322"/>
      <c r="F12" s="63">
        <v>0</v>
      </c>
      <c r="G12" s="63">
        <v>0</v>
      </c>
      <c r="H12" s="56">
        <f t="shared" si="0"/>
        <v>0</v>
      </c>
      <c r="I12" s="59">
        <f t="shared" si="1"/>
        <v>0</v>
      </c>
    </row>
    <row r="13" spans="1:9" ht="15">
      <c r="A13" s="6"/>
      <c r="B13" s="11" t="s">
        <v>69</v>
      </c>
      <c r="C13" s="11"/>
      <c r="D13" s="308"/>
      <c r="E13" s="322"/>
      <c r="F13" s="58">
        <f>SUM(F9:F12)</f>
        <v>0</v>
      </c>
      <c r="G13" s="58">
        <f>SUM(G9:G12)</f>
        <v>0</v>
      </c>
      <c r="H13" s="58">
        <f t="shared" si="0"/>
        <v>0</v>
      </c>
      <c r="I13" s="60">
        <f t="shared" si="1"/>
        <v>0</v>
      </c>
    </row>
    <row r="14" spans="1:9" ht="15">
      <c r="A14" s="6"/>
      <c r="B14" s="7"/>
      <c r="C14" s="7"/>
      <c r="D14" s="21"/>
      <c r="E14" s="322"/>
      <c r="F14" s="56"/>
      <c r="G14" s="56"/>
      <c r="H14" s="56"/>
      <c r="I14" s="59"/>
    </row>
    <row r="15" spans="1:9" ht="15">
      <c r="A15" s="6"/>
      <c r="B15" s="7"/>
      <c r="C15" s="7"/>
      <c r="D15" s="21"/>
      <c r="E15" s="322"/>
      <c r="F15" s="56"/>
      <c r="G15" s="56"/>
      <c r="H15" s="56"/>
      <c r="I15" s="59"/>
    </row>
    <row r="16" spans="1:9" ht="15">
      <c r="A16" s="10"/>
      <c r="B16" s="11" t="s">
        <v>59</v>
      </c>
      <c r="C16" s="7"/>
      <c r="D16" s="21"/>
      <c r="E16" s="322"/>
      <c r="F16" s="56"/>
      <c r="G16" s="56"/>
      <c r="H16" s="56"/>
      <c r="I16" s="59"/>
    </row>
    <row r="17" spans="1:9" s="53" customFormat="1" ht="15">
      <c r="A17" s="52"/>
      <c r="B17" s="51"/>
      <c r="C17" s="7" t="s">
        <v>65</v>
      </c>
      <c r="D17" s="21"/>
      <c r="E17" s="322">
        <v>8</v>
      </c>
      <c r="F17" s="63">
        <v>0</v>
      </c>
      <c r="G17" s="63">
        <v>0</v>
      </c>
      <c r="H17" s="56">
        <f aca="true" t="shared" si="2" ref="H17:H22">F17-G17</f>
        <v>0</v>
      </c>
      <c r="I17" s="59">
        <f aca="true" t="shared" si="3" ref="I17:I22">IF(G17=0,0,H17/G17)</f>
        <v>0</v>
      </c>
    </row>
    <row r="18" spans="1:9" ht="15">
      <c r="A18" s="10"/>
      <c r="B18" s="7"/>
      <c r="C18" s="7" t="s">
        <v>62</v>
      </c>
      <c r="D18" s="21"/>
      <c r="E18" s="322">
        <v>9</v>
      </c>
      <c r="F18" s="63">
        <v>0</v>
      </c>
      <c r="G18" s="63">
        <v>0</v>
      </c>
      <c r="H18" s="56">
        <f t="shared" si="2"/>
        <v>0</v>
      </c>
      <c r="I18" s="59">
        <f t="shared" si="3"/>
        <v>0</v>
      </c>
    </row>
    <row r="19" spans="1:9" ht="15">
      <c r="A19" s="10"/>
      <c r="B19" s="7"/>
      <c r="C19" s="7" t="s">
        <v>594</v>
      </c>
      <c r="D19" s="21"/>
      <c r="E19" s="322">
        <v>17</v>
      </c>
      <c r="F19" s="63">
        <v>0</v>
      </c>
      <c r="G19" s="63">
        <v>0</v>
      </c>
      <c r="H19" s="56">
        <f t="shared" si="2"/>
        <v>0</v>
      </c>
      <c r="I19" s="59">
        <f t="shared" si="3"/>
        <v>0</v>
      </c>
    </row>
    <row r="20" spans="1:9" ht="15">
      <c r="A20" s="10"/>
      <c r="B20" s="7"/>
      <c r="C20" s="7" t="s">
        <v>96</v>
      </c>
      <c r="D20" s="21"/>
      <c r="E20" s="322">
        <v>10</v>
      </c>
      <c r="F20" s="63">
        <v>0</v>
      </c>
      <c r="G20" s="63">
        <v>0</v>
      </c>
      <c r="H20" s="56">
        <f t="shared" si="2"/>
        <v>0</v>
      </c>
      <c r="I20" s="59">
        <f t="shared" si="3"/>
        <v>0</v>
      </c>
    </row>
    <row r="21" spans="1:9" ht="15">
      <c r="A21" s="10"/>
      <c r="B21" s="7"/>
      <c r="C21" s="7" t="s">
        <v>60</v>
      </c>
      <c r="D21" s="21"/>
      <c r="E21" s="322">
        <v>11</v>
      </c>
      <c r="F21" s="63">
        <v>0</v>
      </c>
      <c r="G21" s="63">
        <v>0</v>
      </c>
      <c r="H21" s="56">
        <f t="shared" si="2"/>
        <v>0</v>
      </c>
      <c r="I21" s="59">
        <f t="shared" si="3"/>
        <v>0</v>
      </c>
    </row>
    <row r="22" spans="1:9" ht="15">
      <c r="A22" s="6"/>
      <c r="B22" s="11" t="s">
        <v>66</v>
      </c>
      <c r="C22" s="11"/>
      <c r="D22" s="308"/>
      <c r="E22" s="322"/>
      <c r="F22" s="58">
        <f>SUM(F17:F21)</f>
        <v>0</v>
      </c>
      <c r="G22" s="58">
        <f>SUM(G17:G21)</f>
        <v>0</v>
      </c>
      <c r="H22" s="58">
        <f t="shared" si="2"/>
        <v>0</v>
      </c>
      <c r="I22" s="60">
        <f t="shared" si="3"/>
        <v>0</v>
      </c>
    </row>
    <row r="23" spans="1:9" ht="15">
      <c r="A23" s="10"/>
      <c r="B23" s="7"/>
      <c r="C23" s="7"/>
      <c r="D23" s="21"/>
      <c r="E23" s="322"/>
      <c r="F23" s="56"/>
      <c r="G23" s="56"/>
      <c r="H23" s="56"/>
      <c r="I23" s="59"/>
    </row>
    <row r="24" spans="1:9" ht="15">
      <c r="A24" s="41" t="s">
        <v>70</v>
      </c>
      <c r="B24" s="514"/>
      <c r="C24" s="514"/>
      <c r="D24" s="187"/>
      <c r="E24" s="515"/>
      <c r="F24" s="62">
        <f>SUM(F13+F22)</f>
        <v>0</v>
      </c>
      <c r="G24" s="62">
        <f>SUM(G13+G22)</f>
        <v>0</v>
      </c>
      <c r="H24" s="62">
        <f>F24-G24</f>
        <v>0</v>
      </c>
      <c r="I24" s="69">
        <f>IF(G24=0,0,H24/G24)</f>
        <v>0</v>
      </c>
    </row>
    <row r="25" spans="1:9" s="129" customFormat="1" ht="15">
      <c r="A25" s="6"/>
      <c r="B25" s="11"/>
      <c r="C25" s="11"/>
      <c r="D25" s="308"/>
      <c r="E25" s="504"/>
      <c r="F25" s="6"/>
      <c r="G25" s="6"/>
      <c r="H25" s="505"/>
      <c r="I25" s="506"/>
    </row>
    <row r="26" spans="1:9" ht="15">
      <c r="A26" s="6" t="s">
        <v>99</v>
      </c>
      <c r="B26" s="7"/>
      <c r="C26" s="7"/>
      <c r="D26" s="21"/>
      <c r="E26" s="322"/>
      <c r="F26" s="56"/>
      <c r="G26" s="56"/>
      <c r="H26" s="56"/>
      <c r="I26" s="59"/>
    </row>
    <row r="27" spans="1:9" ht="15">
      <c r="A27" s="10"/>
      <c r="B27" s="11" t="s">
        <v>76</v>
      </c>
      <c r="C27" s="7"/>
      <c r="D27" s="21"/>
      <c r="E27" s="322">
        <v>12</v>
      </c>
      <c r="F27" s="56"/>
      <c r="G27" s="56"/>
      <c r="H27" s="56"/>
      <c r="I27" s="59"/>
    </row>
    <row r="28" spans="1:9" ht="15">
      <c r="A28" s="10"/>
      <c r="B28" s="7"/>
      <c r="C28" s="7" t="s">
        <v>77</v>
      </c>
      <c r="D28" s="21"/>
      <c r="E28" s="322"/>
      <c r="F28" s="63">
        <v>0</v>
      </c>
      <c r="G28" s="63">
        <v>0</v>
      </c>
      <c r="H28" s="56">
        <f>F28-G28</f>
        <v>0</v>
      </c>
      <c r="I28" s="59">
        <f>IF(G28=0,0,H28/G28)</f>
        <v>0</v>
      </c>
    </row>
    <row r="29" spans="1:9" ht="15">
      <c r="A29" s="10"/>
      <c r="B29" s="7"/>
      <c r="C29" s="7" t="s">
        <v>124</v>
      </c>
      <c r="D29" s="21"/>
      <c r="E29" s="322"/>
      <c r="F29" s="63">
        <v>0</v>
      </c>
      <c r="G29" s="63">
        <v>0</v>
      </c>
      <c r="H29" s="56">
        <v>0</v>
      </c>
      <c r="I29" s="59">
        <f>IF(G29=0,0,H29/G29)</f>
        <v>0</v>
      </c>
    </row>
    <row r="30" spans="1:9" ht="15">
      <c r="A30" s="10"/>
      <c r="B30" s="7"/>
      <c r="C30" s="7" t="s">
        <v>100</v>
      </c>
      <c r="D30" s="21"/>
      <c r="E30" s="322"/>
      <c r="F30" s="63">
        <v>0</v>
      </c>
      <c r="G30" s="63">
        <v>0</v>
      </c>
      <c r="H30" s="56">
        <f>F30-G30</f>
        <v>0</v>
      </c>
      <c r="I30" s="59">
        <f>IF(G30=0,0,H30/G30)</f>
        <v>0</v>
      </c>
    </row>
    <row r="31" spans="1:9" ht="15">
      <c r="A31" s="41"/>
      <c r="B31" s="514" t="s">
        <v>78</v>
      </c>
      <c r="C31" s="514"/>
      <c r="D31" s="187"/>
      <c r="E31" s="515"/>
      <c r="F31" s="62">
        <f>SUM(F28:F30)</f>
        <v>0</v>
      </c>
      <c r="G31" s="62">
        <f>SUM(G28:G30)</f>
        <v>0</v>
      </c>
      <c r="H31" s="62">
        <f>F31-G31</f>
        <v>0</v>
      </c>
      <c r="I31" s="69">
        <f>IF(G31=0,0,H31/G31)</f>
        <v>0</v>
      </c>
    </row>
    <row r="32" spans="1:9" ht="15">
      <c r="A32" s="6"/>
      <c r="B32" s="11"/>
      <c r="C32" s="11"/>
      <c r="D32" s="308"/>
      <c r="E32" s="322"/>
      <c r="F32" s="58"/>
      <c r="G32" s="58"/>
      <c r="H32" s="58"/>
      <c r="I32" s="59"/>
    </row>
    <row r="33" spans="1:9" ht="15">
      <c r="A33" s="6"/>
      <c r="B33" s="11" t="s">
        <v>553</v>
      </c>
      <c r="C33" s="11"/>
      <c r="D33" s="308"/>
      <c r="E33" s="322"/>
      <c r="F33" s="58"/>
      <c r="G33" s="58"/>
      <c r="H33" s="58"/>
      <c r="I33" s="59"/>
    </row>
    <row r="34" spans="1:9" ht="15">
      <c r="A34" s="10"/>
      <c r="B34" s="11"/>
      <c r="C34" s="7" t="s">
        <v>101</v>
      </c>
      <c r="D34" s="21"/>
      <c r="E34" s="322">
        <v>13</v>
      </c>
      <c r="F34" s="63">
        <v>0</v>
      </c>
      <c r="G34" s="63">
        <v>0</v>
      </c>
      <c r="H34" s="56">
        <f>F34-G34</f>
        <v>0</v>
      </c>
      <c r="I34" s="59">
        <f>IF(G34=0,0,H34/G34)</f>
        <v>0</v>
      </c>
    </row>
    <row r="35" spans="1:9" ht="15">
      <c r="A35" s="10"/>
      <c r="B35" s="7"/>
      <c r="C35" s="20" t="s">
        <v>596</v>
      </c>
      <c r="D35" s="21"/>
      <c r="E35" s="327">
        <v>14</v>
      </c>
      <c r="F35" s="63">
        <v>0</v>
      </c>
      <c r="G35" s="63">
        <v>0</v>
      </c>
      <c r="H35" s="56">
        <f>F35-G35</f>
        <v>0</v>
      </c>
      <c r="I35" s="59">
        <f>IF(G35=0,0,H35/G35)</f>
        <v>0</v>
      </c>
    </row>
    <row r="36" spans="1:9" ht="15">
      <c r="A36" s="6"/>
      <c r="B36" s="11" t="s">
        <v>552</v>
      </c>
      <c r="C36" s="11"/>
      <c r="D36" s="308"/>
      <c r="E36" s="322"/>
      <c r="F36" s="58">
        <f>SUM(F34:F35)</f>
        <v>0</v>
      </c>
      <c r="G36" s="58">
        <f>SUM(G34:G35)</f>
        <v>0</v>
      </c>
      <c r="H36" s="58">
        <f>F36-G36</f>
        <v>0</v>
      </c>
      <c r="I36" s="60">
        <f>IF(G36=0,0,H36/G36)</f>
        <v>0</v>
      </c>
    </row>
    <row r="37" spans="1:9" ht="15">
      <c r="A37" s="6"/>
      <c r="B37" s="11"/>
      <c r="C37" s="11"/>
      <c r="D37" s="308"/>
      <c r="E37" s="322"/>
      <c r="F37" s="58"/>
      <c r="G37" s="58"/>
      <c r="H37" s="58"/>
      <c r="I37" s="59"/>
    </row>
    <row r="38" spans="1:9" ht="15">
      <c r="A38" s="10"/>
      <c r="B38" s="11" t="s">
        <v>71</v>
      </c>
      <c r="C38" s="11"/>
      <c r="D38" s="21"/>
      <c r="E38" s="322"/>
      <c r="F38" s="56"/>
      <c r="G38" s="56"/>
      <c r="H38" s="56"/>
      <c r="I38" s="59"/>
    </row>
    <row r="39" spans="1:9" ht="15">
      <c r="A39" s="10"/>
      <c r="B39" s="7"/>
      <c r="C39" s="7" t="s">
        <v>102</v>
      </c>
      <c r="D39" s="118"/>
      <c r="E39" s="323"/>
      <c r="F39" s="63">
        <v>0</v>
      </c>
      <c r="G39" s="63">
        <v>0</v>
      </c>
      <c r="H39" s="56">
        <f aca="true" t="shared" si="4" ref="H39:H45">F39-G39</f>
        <v>0</v>
      </c>
      <c r="I39" s="59">
        <f aca="true" t="shared" si="5" ref="I39:I45">IF(G39=0,0,H39/G39)</f>
        <v>0</v>
      </c>
    </row>
    <row r="40" spans="1:9" ht="15">
      <c r="A40" s="10"/>
      <c r="B40" s="7"/>
      <c r="C40" s="7" t="s">
        <v>72</v>
      </c>
      <c r="D40" s="21"/>
      <c r="E40" s="322">
        <v>15</v>
      </c>
      <c r="F40" s="63">
        <v>0</v>
      </c>
      <c r="G40" s="63">
        <v>0</v>
      </c>
      <c r="H40" s="56">
        <f t="shared" si="4"/>
        <v>0</v>
      </c>
      <c r="I40" s="59">
        <f t="shared" si="5"/>
        <v>0</v>
      </c>
    </row>
    <row r="41" spans="1:9" ht="15">
      <c r="A41" s="10"/>
      <c r="B41" s="7"/>
      <c r="C41" s="7" t="s">
        <v>103</v>
      </c>
      <c r="D41" s="21"/>
      <c r="E41" s="322">
        <v>13</v>
      </c>
      <c r="F41" s="63">
        <v>0</v>
      </c>
      <c r="G41" s="63">
        <v>0</v>
      </c>
      <c r="H41" s="56">
        <f t="shared" si="4"/>
        <v>0</v>
      </c>
      <c r="I41" s="59">
        <f t="shared" si="5"/>
        <v>0</v>
      </c>
    </row>
    <row r="42" spans="1:9" ht="15">
      <c r="A42" s="10"/>
      <c r="B42" s="7"/>
      <c r="C42" s="7" t="s">
        <v>598</v>
      </c>
      <c r="D42" s="21"/>
      <c r="E42" s="322">
        <v>17</v>
      </c>
      <c r="F42" s="63">
        <v>0</v>
      </c>
      <c r="G42" s="63">
        <v>0</v>
      </c>
      <c r="H42" s="56">
        <f t="shared" si="4"/>
        <v>0</v>
      </c>
      <c r="I42" s="59">
        <f t="shared" si="5"/>
        <v>0</v>
      </c>
    </row>
    <row r="43" spans="1:9" ht="15">
      <c r="A43" s="10"/>
      <c r="B43" s="7"/>
      <c r="C43" s="7" t="s">
        <v>104</v>
      </c>
      <c r="D43" s="21"/>
      <c r="E43" s="325">
        <v>16</v>
      </c>
      <c r="F43" s="63">
        <v>0</v>
      </c>
      <c r="G43" s="63">
        <v>0</v>
      </c>
      <c r="H43" s="56">
        <f t="shared" si="4"/>
        <v>0</v>
      </c>
      <c r="I43" s="59">
        <f t="shared" si="5"/>
        <v>0</v>
      </c>
    </row>
    <row r="44" spans="1:9" ht="15">
      <c r="A44" s="6"/>
      <c r="B44" s="11" t="s">
        <v>75</v>
      </c>
      <c r="C44" s="11"/>
      <c r="D44" s="308"/>
      <c r="E44" s="322"/>
      <c r="F44" s="58">
        <f>SUM(F39:F43)</f>
        <v>0</v>
      </c>
      <c r="G44" s="58">
        <f>SUM(G39:G43)</f>
        <v>0</v>
      </c>
      <c r="H44" s="58">
        <f t="shared" si="4"/>
        <v>0</v>
      </c>
      <c r="I44" s="60">
        <f t="shared" si="5"/>
        <v>0</v>
      </c>
    </row>
    <row r="45" spans="1:9" ht="15">
      <c r="A45" s="516"/>
      <c r="B45" s="514" t="s">
        <v>641</v>
      </c>
      <c r="C45" s="517"/>
      <c r="D45" s="188"/>
      <c r="E45" s="518"/>
      <c r="F45" s="62">
        <f>+F36+F44</f>
        <v>0</v>
      </c>
      <c r="G45" s="62">
        <f>+G36+G44</f>
        <v>0</v>
      </c>
      <c r="H45" s="62">
        <f t="shared" si="4"/>
        <v>0</v>
      </c>
      <c r="I45" s="69">
        <f t="shared" si="5"/>
        <v>0</v>
      </c>
    </row>
    <row r="46" spans="1:9" ht="13.5">
      <c r="A46" s="54"/>
      <c r="B46" s="129"/>
      <c r="C46" s="129"/>
      <c r="D46" s="309"/>
      <c r="E46" s="334"/>
      <c r="F46" s="58"/>
      <c r="G46" s="58"/>
      <c r="H46" s="58"/>
      <c r="I46" s="59"/>
    </row>
    <row r="47" spans="1:9" ht="15">
      <c r="A47" s="41" t="s">
        <v>105</v>
      </c>
      <c r="B47" s="514"/>
      <c r="C47" s="514"/>
      <c r="D47" s="187"/>
      <c r="E47" s="515"/>
      <c r="F47" s="62">
        <f>SUM(F31+F45)</f>
        <v>0</v>
      </c>
      <c r="G47" s="62">
        <f>SUM(G31+G45)</f>
        <v>0</v>
      </c>
      <c r="H47" s="62">
        <f>SUM(H31+H45)</f>
        <v>0</v>
      </c>
      <c r="I47" s="69">
        <f>IF(G47=0,0,H47/G47)</f>
        <v>0</v>
      </c>
    </row>
    <row r="48" spans="1:9" ht="13.5">
      <c r="A48" s="55"/>
      <c r="I48" s="55"/>
    </row>
    <row r="49" spans="1:9" ht="15">
      <c r="A49" s="7"/>
      <c r="B49" s="7"/>
      <c r="C49" s="7"/>
      <c r="D49" s="8"/>
      <c r="E49" s="307"/>
      <c r="F49" s="7"/>
      <c r="G49" s="7"/>
      <c r="H49" s="44"/>
      <c r="I49" s="44"/>
    </row>
  </sheetData>
  <sheetProtection/>
  <mergeCells count="7">
    <mergeCell ref="E4:E5"/>
    <mergeCell ref="A1:I1"/>
    <mergeCell ref="A2:I2"/>
    <mergeCell ref="A4:D5"/>
    <mergeCell ref="F4:F5"/>
    <mergeCell ref="G4:G5"/>
    <mergeCell ref="H4:I4"/>
  </mergeCells>
  <printOptions horizontalCentered="1"/>
  <pageMargins left="0.3937007874015748" right="0.3937007874015748" top="0.7874015748031497" bottom="0.5905511811023623" header="0.3937007874015748" footer="0.3937007874015748"/>
  <pageSetup firstPageNumber="91" useFirstPageNumber="1" fitToHeight="2" horizontalDpi="600" verticalDpi="600" orientation="portrait" paperSize="9" scale="90" r:id="rId1"/>
  <headerFooter alignWithMargins="0">
    <oddHeader>&amp;LLeyfiskerfi KSÍ</oddHeader>
    <oddFooter>&amp;L&amp;10Útgáfa 5 - 05/01/23</oddFooter>
  </headerFooter>
</worksheet>
</file>

<file path=xl/worksheets/sheet9.xml><?xml version="1.0" encoding="utf-8"?>
<worksheet xmlns="http://schemas.openxmlformats.org/spreadsheetml/2006/main" xmlns:r="http://schemas.openxmlformats.org/officeDocument/2006/relationships">
  <dimension ref="A1:F37"/>
  <sheetViews>
    <sheetView zoomScaleSheetLayoutView="100" workbookViewId="0" topLeftCell="A24">
      <selection activeCell="J24" sqref="J24"/>
    </sheetView>
  </sheetViews>
  <sheetFormatPr defaultColWidth="9.00390625" defaultRowHeight="14.25"/>
  <cols>
    <col min="1" max="1" width="1.875" style="234" customWidth="1"/>
    <col min="2" max="3" width="2.125" style="234" customWidth="1"/>
    <col min="4" max="4" width="45.625" style="234" customWidth="1"/>
    <col min="5" max="6" width="12.625" style="234" customWidth="1"/>
    <col min="7" max="16384" width="9.00390625" style="234" customWidth="1"/>
  </cols>
  <sheetData>
    <row r="1" spans="1:6" ht="15">
      <c r="A1" s="632" t="s">
        <v>437</v>
      </c>
      <c r="B1" s="632"/>
      <c r="C1" s="632"/>
      <c r="D1" s="632"/>
      <c r="E1" s="632"/>
      <c r="F1" s="632"/>
    </row>
    <row r="2" spans="1:6" s="235" customFormat="1" ht="18">
      <c r="A2" s="633" t="s">
        <v>106</v>
      </c>
      <c r="B2" s="633"/>
      <c r="C2" s="633"/>
      <c r="D2" s="633"/>
      <c r="E2" s="633"/>
      <c r="F2" s="633"/>
    </row>
    <row r="3" spans="1:6" ht="10.5" customHeight="1">
      <c r="A3" s="638"/>
      <c r="B3" s="638"/>
      <c r="C3" s="638"/>
      <c r="D3" s="638"/>
      <c r="E3" s="638"/>
      <c r="F3" s="638"/>
    </row>
    <row r="4" spans="1:6" ht="21.75" customHeight="1">
      <c r="A4" s="639"/>
      <c r="B4" s="640"/>
      <c r="C4" s="640"/>
      <c r="D4" s="640"/>
      <c r="E4" s="282" t="s">
        <v>345</v>
      </c>
      <c r="F4" s="283" t="s">
        <v>346</v>
      </c>
    </row>
    <row r="5" spans="1:6" ht="18.75" customHeight="1">
      <c r="A5" s="636" t="s">
        <v>107</v>
      </c>
      <c r="B5" s="637"/>
      <c r="C5" s="637"/>
      <c r="D5" s="637"/>
      <c r="E5" s="281"/>
      <c r="F5" s="277"/>
    </row>
    <row r="6" spans="1:6" ht="15">
      <c r="A6" s="237" t="s">
        <v>54</v>
      </c>
      <c r="B6" s="238"/>
      <c r="C6" s="238"/>
      <c r="D6" s="239"/>
      <c r="E6" s="63">
        <f>'TCP 21.1 - IXA - Rekstr'!F26</f>
        <v>0</v>
      </c>
      <c r="F6" s="279">
        <f>'TCP 21.1 - IXA - Rekstr'!G26</f>
        <v>0</v>
      </c>
    </row>
    <row r="7" spans="1:6" ht="15">
      <c r="A7" s="237" t="s">
        <v>108</v>
      </c>
      <c r="B7" s="238"/>
      <c r="C7" s="238"/>
      <c r="D7" s="239"/>
      <c r="E7" s="63">
        <v>0</v>
      </c>
      <c r="F7" s="279">
        <v>0</v>
      </c>
    </row>
    <row r="8" spans="1:6" ht="15">
      <c r="A8" s="237" t="s">
        <v>109</v>
      </c>
      <c r="B8" s="238"/>
      <c r="C8" s="238"/>
      <c r="D8" s="239"/>
      <c r="E8" s="63">
        <v>0</v>
      </c>
      <c r="F8" s="279">
        <v>0</v>
      </c>
    </row>
    <row r="9" spans="1:6" ht="15">
      <c r="A9" s="237"/>
      <c r="B9" s="238"/>
      <c r="C9" s="238"/>
      <c r="D9" s="239" t="s">
        <v>110</v>
      </c>
      <c r="E9" s="63">
        <f>SUM(E6:E8)</f>
        <v>0</v>
      </c>
      <c r="F9" s="279">
        <f>SUM(F6:F8)</f>
        <v>0</v>
      </c>
    </row>
    <row r="10" spans="1:6" ht="15">
      <c r="A10" s="237" t="s">
        <v>111</v>
      </c>
      <c r="B10" s="238"/>
      <c r="C10" s="238"/>
      <c r="D10" s="239"/>
      <c r="E10" s="63">
        <v>0</v>
      </c>
      <c r="F10" s="279">
        <v>0</v>
      </c>
    </row>
    <row r="11" spans="1:6" ht="15">
      <c r="A11" s="237" t="s">
        <v>112</v>
      </c>
      <c r="B11" s="238"/>
      <c r="C11" s="238"/>
      <c r="D11" s="239"/>
      <c r="E11" s="63">
        <v>0</v>
      </c>
      <c r="F11" s="279">
        <v>0</v>
      </c>
    </row>
    <row r="12" spans="1:6" ht="15">
      <c r="A12" s="237" t="s">
        <v>123</v>
      </c>
      <c r="B12" s="238"/>
      <c r="C12" s="238"/>
      <c r="D12" s="239"/>
      <c r="E12" s="63">
        <v>0</v>
      </c>
      <c r="F12" s="279">
        <v>0</v>
      </c>
    </row>
    <row r="13" spans="1:6" ht="15">
      <c r="A13" s="237" t="s">
        <v>113</v>
      </c>
      <c r="B13" s="238"/>
      <c r="C13" s="238"/>
      <c r="D13" s="239"/>
      <c r="E13" s="63">
        <v>0</v>
      </c>
      <c r="F13" s="279">
        <v>0</v>
      </c>
    </row>
    <row r="14" spans="1:6" ht="15">
      <c r="A14" s="250"/>
      <c r="B14" s="278"/>
      <c r="C14" s="278"/>
      <c r="D14" s="278"/>
      <c r="E14" s="67"/>
      <c r="F14" s="280"/>
    </row>
    <row r="15" spans="1:6" ht="15">
      <c r="A15" s="634" t="s">
        <v>114</v>
      </c>
      <c r="B15" s="635"/>
      <c r="C15" s="635"/>
      <c r="D15" s="635"/>
      <c r="E15" s="252">
        <f>SUM(E9:E14)</f>
        <v>0</v>
      </c>
      <c r="F15" s="252">
        <f>SUM(F9:F14)</f>
        <v>0</v>
      </c>
    </row>
    <row r="16" spans="1:6" ht="18">
      <c r="A16" s="240" t="s">
        <v>115</v>
      </c>
      <c r="B16" s="241"/>
      <c r="C16" s="241"/>
      <c r="D16" s="242"/>
      <c r="E16" s="63"/>
      <c r="F16" s="63"/>
    </row>
    <row r="17" spans="1:6" ht="15">
      <c r="A17" s="237" t="s">
        <v>79</v>
      </c>
      <c r="B17" s="238"/>
      <c r="C17" s="238"/>
      <c r="D17" s="239"/>
      <c r="E17" s="63">
        <v>0</v>
      </c>
      <c r="F17" s="63">
        <v>0</v>
      </c>
    </row>
    <row r="18" spans="1:6" ht="15">
      <c r="A18" s="237" t="s">
        <v>80</v>
      </c>
      <c r="B18" s="238"/>
      <c r="C18" s="238"/>
      <c r="D18" s="239"/>
      <c r="E18" s="63">
        <v>0</v>
      </c>
      <c r="F18" s="63">
        <v>0</v>
      </c>
    </row>
    <row r="19" spans="1:6" ht="15">
      <c r="A19" s="237" t="s">
        <v>116</v>
      </c>
      <c r="B19" s="238"/>
      <c r="C19" s="238"/>
      <c r="D19" s="239"/>
      <c r="E19" s="63">
        <v>0</v>
      </c>
      <c r="F19" s="63">
        <v>0</v>
      </c>
    </row>
    <row r="20" spans="1:6" ht="15">
      <c r="A20" s="237" t="s">
        <v>81</v>
      </c>
      <c r="B20" s="238"/>
      <c r="C20" s="238"/>
      <c r="D20" s="239"/>
      <c r="E20" s="63">
        <v>0</v>
      </c>
      <c r="F20" s="63">
        <v>0</v>
      </c>
    </row>
    <row r="21" spans="1:6" ht="15">
      <c r="A21" s="237" t="s">
        <v>82</v>
      </c>
      <c r="B21" s="238"/>
      <c r="C21" s="238"/>
      <c r="D21" s="239"/>
      <c r="E21" s="63">
        <v>0</v>
      </c>
      <c r="F21" s="63">
        <v>0</v>
      </c>
    </row>
    <row r="22" spans="1:6" ht="15">
      <c r="A22" s="237" t="s">
        <v>117</v>
      </c>
      <c r="B22" s="238"/>
      <c r="C22" s="238"/>
      <c r="D22" s="239"/>
      <c r="E22" s="63">
        <v>0</v>
      </c>
      <c r="F22" s="63">
        <v>0</v>
      </c>
    </row>
    <row r="23" spans="1:6" ht="15">
      <c r="A23" s="237"/>
      <c r="B23" s="238"/>
      <c r="C23" s="238"/>
      <c r="D23" s="239"/>
      <c r="E23" s="63"/>
      <c r="F23" s="63"/>
    </row>
    <row r="24" spans="1:6" ht="15">
      <c r="A24" s="634" t="s">
        <v>118</v>
      </c>
      <c r="B24" s="635"/>
      <c r="C24" s="635"/>
      <c r="D24" s="635"/>
      <c r="E24" s="252">
        <f>SUM(E17:E23)</f>
        <v>0</v>
      </c>
      <c r="F24" s="252">
        <f>SUM(F17:F23)</f>
        <v>0</v>
      </c>
    </row>
    <row r="25" spans="1:6" ht="17.25">
      <c r="A25" s="240" t="s">
        <v>119</v>
      </c>
      <c r="B25" s="238"/>
      <c r="C25" s="238"/>
      <c r="D25" s="239"/>
      <c r="E25" s="63"/>
      <c r="F25" s="63"/>
    </row>
    <row r="26" spans="1:6" ht="15">
      <c r="A26" s="237" t="s">
        <v>83</v>
      </c>
      <c r="B26" s="238"/>
      <c r="C26" s="238"/>
      <c r="D26" s="239"/>
      <c r="E26" s="63">
        <v>0</v>
      </c>
      <c r="F26" s="63">
        <v>0</v>
      </c>
    </row>
    <row r="27" spans="1:6" ht="15">
      <c r="A27" s="237" t="s">
        <v>84</v>
      </c>
      <c r="B27" s="238"/>
      <c r="C27" s="238"/>
      <c r="D27" s="239"/>
      <c r="E27" s="63">
        <v>0</v>
      </c>
      <c r="F27" s="63">
        <v>0</v>
      </c>
    </row>
    <row r="28" spans="1:6" ht="15">
      <c r="A28" s="237" t="s">
        <v>122</v>
      </c>
      <c r="B28" s="238"/>
      <c r="C28" s="238"/>
      <c r="D28" s="239"/>
      <c r="E28" s="63">
        <v>0</v>
      </c>
      <c r="F28" s="63">
        <v>0</v>
      </c>
    </row>
    <row r="29" spans="1:6" ht="15">
      <c r="A29" s="237" t="s">
        <v>85</v>
      </c>
      <c r="B29" s="238"/>
      <c r="C29" s="238"/>
      <c r="D29" s="239"/>
      <c r="E29" s="63">
        <v>0</v>
      </c>
      <c r="F29" s="63">
        <v>0</v>
      </c>
    </row>
    <row r="30" spans="1:6" ht="15">
      <c r="A30" s="237" t="s">
        <v>86</v>
      </c>
      <c r="B30" s="238"/>
      <c r="C30" s="238"/>
      <c r="D30" s="239"/>
      <c r="E30" s="63">
        <v>0</v>
      </c>
      <c r="F30" s="63">
        <v>0</v>
      </c>
    </row>
    <row r="31" spans="1:6" ht="15">
      <c r="A31" s="237"/>
      <c r="B31" s="238"/>
      <c r="C31" s="238"/>
      <c r="D31" s="239"/>
      <c r="E31" s="63"/>
      <c r="F31" s="63"/>
    </row>
    <row r="32" spans="1:6" ht="15">
      <c r="A32" s="634" t="s">
        <v>120</v>
      </c>
      <c r="B32" s="635"/>
      <c r="C32" s="635"/>
      <c r="D32" s="635"/>
      <c r="E32" s="252">
        <f>SUM(E26:E31)</f>
        <v>0</v>
      </c>
      <c r="F32" s="252">
        <f>SUM(F26:F31)</f>
        <v>0</v>
      </c>
    </row>
    <row r="33" spans="1:6" ht="15">
      <c r="A33" s="243" t="s">
        <v>121</v>
      </c>
      <c r="B33" s="244"/>
      <c r="C33" s="244"/>
      <c r="D33" s="245"/>
      <c r="E33" s="252">
        <f>E15+E24+E32</f>
        <v>0</v>
      </c>
      <c r="F33" s="252">
        <f>F15+F24+F32</f>
        <v>0</v>
      </c>
    </row>
    <row r="34" spans="1:6" ht="15">
      <c r="A34" s="246"/>
      <c r="B34" s="246"/>
      <c r="C34" s="246"/>
      <c r="D34" s="246"/>
      <c r="E34" s="236"/>
      <c r="F34" s="236"/>
    </row>
    <row r="35" spans="1:6" ht="15">
      <c r="A35" s="247" t="s">
        <v>88</v>
      </c>
      <c r="B35" s="247"/>
      <c r="C35" s="248"/>
      <c r="D35" s="249"/>
      <c r="E35" s="64">
        <f>F37</f>
        <v>0</v>
      </c>
      <c r="F35" s="64">
        <v>0</v>
      </c>
    </row>
    <row r="36" spans="1:6" ht="15">
      <c r="A36" s="250"/>
      <c r="B36" s="238"/>
      <c r="C36" s="238"/>
      <c r="D36" s="239"/>
      <c r="E36" s="63"/>
      <c r="F36" s="63"/>
    </row>
    <row r="37" spans="1:6" ht="15" thickBot="1">
      <c r="A37" s="243" t="s">
        <v>87</v>
      </c>
      <c r="B37" s="251"/>
      <c r="C37" s="251"/>
      <c r="D37" s="251"/>
      <c r="E37" s="253">
        <f>E33+E35</f>
        <v>0</v>
      </c>
      <c r="F37" s="253">
        <f>F33+F35</f>
        <v>0</v>
      </c>
    </row>
    <row r="38" ht="14.25" thickTop="1"/>
  </sheetData>
  <sheetProtection/>
  <mergeCells count="8">
    <mergeCell ref="A1:F1"/>
    <mergeCell ref="A2:F2"/>
    <mergeCell ref="A24:D24"/>
    <mergeCell ref="A32:D32"/>
    <mergeCell ref="A5:D5"/>
    <mergeCell ref="A15:D15"/>
    <mergeCell ref="A3:F3"/>
    <mergeCell ref="A4:D4"/>
  </mergeCells>
  <printOptions horizontalCentered="1"/>
  <pageMargins left="0.3937007874015748" right="0.3937007874015748" top="0.984251968503937" bottom="0.5905511811023623" header="0.3937007874015748" footer="0.3937007874015748"/>
  <pageSetup firstPageNumber="93" useFirstPageNumber="1" fitToHeight="3" horizontalDpi="600" verticalDpi="600" orientation="portrait" paperSize="9" r:id="rId1"/>
  <headerFooter alignWithMargins="0">
    <oddHeader>&amp;LLeyfiskerfi KSÍ</oddHeader>
    <oddFooter>&amp;L&amp;9Útgáfa 5 - 05/01/23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UEFA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Selma Cipriani</dc:creator>
  <cp:keywords/>
  <dc:description/>
  <cp:lastModifiedBy>Olafsson, Sindri Snaer</cp:lastModifiedBy>
  <cp:lastPrinted>2023-01-05T16:36:04Z</cp:lastPrinted>
  <dcterms:created xsi:type="dcterms:W3CDTF">2001-04-24T08:25:05Z</dcterms:created>
  <dcterms:modified xsi:type="dcterms:W3CDTF">2024-01-11T09:12:28Z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589256c7-9946-44df-b379-51beb93fd2d9_Enabled">
    <vt:lpwstr>true</vt:lpwstr>
  </property>
  <property fmtid="{D5CDD505-2E9C-101B-9397-08002B2CF9AE}" pid="4" name="MSIP_Label_589256c7-9946-44df-b379-51beb93fd2d9_SetDate">
    <vt:lpwstr>2024-01-11T09:12:27Z</vt:lpwstr>
  </property>
  <property fmtid="{D5CDD505-2E9C-101B-9397-08002B2CF9AE}" pid="5" name="MSIP_Label_589256c7-9946-44df-b379-51beb93fd2d9_Method">
    <vt:lpwstr>Privileged</vt:lpwstr>
  </property>
  <property fmtid="{D5CDD505-2E9C-101B-9397-08002B2CF9AE}" pid="6" name="MSIP_Label_589256c7-9946-44df-b379-51beb93fd2d9_Name">
    <vt:lpwstr>589256c7-9946-44df-b379-51beb93fd2d9</vt:lpwstr>
  </property>
  <property fmtid="{D5CDD505-2E9C-101B-9397-08002B2CF9AE}" pid="7" name="MSIP_Label_589256c7-9946-44df-b379-51beb93fd2d9_SiteId">
    <vt:lpwstr>36da45f1-dd2c-4d1f-af13-5abe46b99921</vt:lpwstr>
  </property>
  <property fmtid="{D5CDD505-2E9C-101B-9397-08002B2CF9AE}" pid="8" name="MSIP_Label_589256c7-9946-44df-b379-51beb93fd2d9_ActionId">
    <vt:lpwstr>ca5f2648-43de-4b51-83df-f230844e8422</vt:lpwstr>
  </property>
  <property fmtid="{D5CDD505-2E9C-101B-9397-08002B2CF9AE}" pid="9" name="MSIP_Label_589256c7-9946-44df-b379-51beb93fd2d9_ContentBits">
    <vt:lpwstr>0</vt:lpwstr>
  </property>
</Properties>
</file>